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390" windowHeight="8190"/>
  </bookViews>
  <sheets>
    <sheet name="эко-дом (2)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O81" i="1" l="1"/>
  <c r="O80" i="1"/>
  <c r="O79" i="1"/>
  <c r="O78" i="1"/>
  <c r="O77" i="1"/>
  <c r="L81" i="1"/>
  <c r="U81" i="1"/>
  <c r="T81" i="1"/>
  <c r="U80" i="1" l="1"/>
  <c r="T80" i="1"/>
  <c r="U79" i="1"/>
  <c r="T79" i="1"/>
  <c r="U78" i="1"/>
  <c r="T78" i="1"/>
  <c r="L78" i="1"/>
  <c r="U77" i="1"/>
  <c r="T77" i="1"/>
  <c r="L77" i="1"/>
  <c r="T76" i="1"/>
  <c r="O76" i="1"/>
  <c r="U76" i="1" s="1"/>
  <c r="L76" i="1"/>
  <c r="T75" i="1"/>
  <c r="O75" i="1"/>
  <c r="U75" i="1" s="1"/>
  <c r="L75" i="1"/>
  <c r="T74" i="1"/>
  <c r="O74" i="1"/>
  <c r="U74" i="1" s="1"/>
  <c r="L74" i="1"/>
  <c r="T73" i="1"/>
  <c r="O73" i="1"/>
  <c r="U73" i="1" s="1"/>
  <c r="L73" i="1"/>
  <c r="T72" i="1"/>
  <c r="O72" i="1"/>
  <c r="U72" i="1" s="1"/>
  <c r="L72" i="1"/>
  <c r="T71" i="1"/>
  <c r="O71" i="1"/>
  <c r="U71" i="1" s="1"/>
  <c r="L71" i="1"/>
  <c r="T70" i="1"/>
  <c r="O70" i="1"/>
  <c r="U70" i="1" s="1"/>
  <c r="L70" i="1"/>
  <c r="T69" i="1"/>
  <c r="O69" i="1"/>
  <c r="U69" i="1" s="1"/>
  <c r="L69" i="1"/>
  <c r="T68" i="1"/>
  <c r="O68" i="1"/>
  <c r="U68" i="1" s="1"/>
  <c r="L68" i="1"/>
  <c r="T67" i="1"/>
  <c r="O67" i="1"/>
  <c r="U67" i="1" s="1"/>
  <c r="L67" i="1"/>
  <c r="T66" i="1"/>
  <c r="O66" i="1"/>
  <c r="U66" i="1" s="1"/>
  <c r="L66" i="1"/>
  <c r="T65" i="1"/>
  <c r="O65" i="1"/>
  <c r="U65" i="1" s="1"/>
  <c r="L65" i="1"/>
  <c r="T64" i="1"/>
  <c r="O64" i="1"/>
  <c r="U64" i="1" s="1"/>
  <c r="L64" i="1"/>
  <c r="T63" i="1"/>
  <c r="O63" i="1"/>
  <c r="U63" i="1" s="1"/>
  <c r="L63" i="1"/>
  <c r="T62" i="1"/>
  <c r="O62" i="1"/>
  <c r="U62" i="1" s="1"/>
  <c r="L62" i="1"/>
  <c r="T61" i="1"/>
  <c r="O61" i="1"/>
  <c r="U61" i="1" s="1"/>
  <c r="L61" i="1"/>
  <c r="T60" i="1"/>
  <c r="O60" i="1"/>
  <c r="U60" i="1" s="1"/>
  <c r="L60" i="1"/>
  <c r="T59" i="1"/>
  <c r="O59" i="1"/>
  <c r="U59" i="1" s="1"/>
  <c r="L59" i="1"/>
  <c r="T58" i="1"/>
  <c r="O58" i="1"/>
  <c r="U58" i="1" s="1"/>
  <c r="L58" i="1"/>
  <c r="T57" i="1"/>
  <c r="O57" i="1"/>
  <c r="U57" i="1" s="1"/>
  <c r="L57" i="1"/>
  <c r="T56" i="1"/>
  <c r="O56" i="1"/>
  <c r="U56" i="1" s="1"/>
  <c r="L56" i="1"/>
  <c r="T55" i="1"/>
  <c r="O55" i="1"/>
  <c r="U55" i="1" s="1"/>
  <c r="L55" i="1"/>
  <c r="T54" i="1"/>
  <c r="O54" i="1"/>
  <c r="U54" i="1" s="1"/>
  <c r="L54" i="1"/>
  <c r="T53" i="1"/>
  <c r="O53" i="1"/>
  <c r="U53" i="1" s="1"/>
  <c r="L53" i="1"/>
  <c r="T52" i="1"/>
  <c r="O52" i="1"/>
  <c r="U52" i="1" s="1"/>
  <c r="L52" i="1"/>
  <c r="T51" i="1"/>
  <c r="O51" i="1"/>
  <c r="U51" i="1" s="1"/>
  <c r="L51" i="1"/>
  <c r="T50" i="1"/>
  <c r="O50" i="1"/>
  <c r="U50" i="1" s="1"/>
  <c r="L50" i="1"/>
  <c r="T49" i="1"/>
  <c r="O49" i="1"/>
  <c r="U49" i="1" s="1"/>
  <c r="L49" i="1"/>
  <c r="T48" i="1"/>
  <c r="O48" i="1"/>
  <c r="U48" i="1" s="1"/>
  <c r="L48" i="1"/>
  <c r="T47" i="1"/>
  <c r="O47" i="1"/>
  <c r="U47" i="1" s="1"/>
  <c r="L47" i="1"/>
  <c r="T46" i="1"/>
  <c r="O46" i="1"/>
  <c r="U46" i="1" s="1"/>
  <c r="L46" i="1"/>
  <c r="T45" i="1"/>
  <c r="O45" i="1"/>
  <c r="U45" i="1" s="1"/>
  <c r="L45" i="1"/>
  <c r="T44" i="1"/>
  <c r="O44" i="1"/>
  <c r="U44" i="1" s="1"/>
  <c r="L44" i="1"/>
  <c r="T43" i="1"/>
  <c r="O43" i="1"/>
  <c r="U43" i="1" s="1"/>
  <c r="L43" i="1"/>
  <c r="T42" i="1"/>
  <c r="O42" i="1"/>
  <c r="U42" i="1" s="1"/>
  <c r="L42" i="1"/>
  <c r="T41" i="1"/>
  <c r="O41" i="1"/>
  <c r="U41" i="1" s="1"/>
  <c r="L41" i="1"/>
  <c r="T40" i="1"/>
  <c r="O40" i="1"/>
  <c r="U40" i="1" s="1"/>
  <c r="L40" i="1"/>
  <c r="T39" i="1"/>
  <c r="O39" i="1"/>
  <c r="U39" i="1" s="1"/>
  <c r="L39" i="1"/>
  <c r="T38" i="1"/>
  <c r="O38" i="1"/>
  <c r="U38" i="1" s="1"/>
  <c r="L38" i="1"/>
  <c r="T37" i="1"/>
  <c r="O37" i="1"/>
  <c r="U37" i="1" s="1"/>
  <c r="T36" i="1"/>
  <c r="O36" i="1"/>
  <c r="U36" i="1" s="1"/>
  <c r="L36" i="1"/>
  <c r="T35" i="1"/>
  <c r="O35" i="1"/>
  <c r="U35" i="1" s="1"/>
  <c r="L35" i="1"/>
  <c r="T34" i="1"/>
  <c r="O34" i="1"/>
  <c r="U34" i="1" s="1"/>
  <c r="L34" i="1"/>
  <c r="T33" i="1"/>
  <c r="O33" i="1"/>
  <c r="U33" i="1" s="1"/>
  <c r="L33" i="1"/>
  <c r="T32" i="1"/>
  <c r="O32" i="1"/>
  <c r="U32" i="1" s="1"/>
  <c r="L32" i="1"/>
  <c r="T31" i="1"/>
  <c r="O31" i="1"/>
  <c r="U31" i="1" s="1"/>
  <c r="L31" i="1"/>
  <c r="T30" i="1"/>
  <c r="O30" i="1"/>
  <c r="U30" i="1" s="1"/>
  <c r="L30" i="1"/>
  <c r="T29" i="1"/>
  <c r="O29" i="1"/>
  <c r="U29" i="1" s="1"/>
  <c r="L29" i="1"/>
  <c r="T28" i="1"/>
  <c r="O28" i="1"/>
  <c r="U28" i="1" s="1"/>
  <c r="L28" i="1"/>
  <c r="T27" i="1"/>
  <c r="O27" i="1"/>
  <c r="U27" i="1" s="1"/>
  <c r="L27" i="1"/>
  <c r="T26" i="1"/>
  <c r="O26" i="1"/>
  <c r="U26" i="1" s="1"/>
  <c r="L26" i="1"/>
  <c r="T25" i="1"/>
  <c r="O25" i="1"/>
  <c r="U25" i="1" s="1"/>
  <c r="L25" i="1"/>
  <c r="T24" i="1"/>
  <c r="O24" i="1"/>
  <c r="U24" i="1" s="1"/>
  <c r="L24" i="1"/>
  <c r="T23" i="1"/>
  <c r="O23" i="1"/>
  <c r="U23" i="1" s="1"/>
  <c r="L23" i="1"/>
  <c r="T22" i="1"/>
  <c r="O22" i="1"/>
  <c r="U22" i="1" s="1"/>
  <c r="L22" i="1"/>
  <c r="T21" i="1"/>
  <c r="O21" i="1"/>
  <c r="U21" i="1" s="1"/>
  <c r="L21" i="1"/>
  <c r="T20" i="1"/>
  <c r="O20" i="1"/>
  <c r="U20" i="1" s="1"/>
  <c r="L20" i="1"/>
  <c r="T19" i="1"/>
  <c r="O19" i="1"/>
  <c r="U19" i="1" s="1"/>
  <c r="L19" i="1"/>
  <c r="T18" i="1"/>
  <c r="O18" i="1"/>
  <c r="U18" i="1" s="1"/>
  <c r="L18" i="1"/>
  <c r="T17" i="1"/>
  <c r="O17" i="1"/>
  <c r="U17" i="1" s="1"/>
  <c r="L17" i="1"/>
  <c r="T16" i="1"/>
  <c r="O16" i="1"/>
  <c r="U16" i="1" s="1"/>
  <c r="L16" i="1"/>
  <c r="T15" i="1"/>
  <c r="O15" i="1"/>
  <c r="U15" i="1" s="1"/>
  <c r="L15" i="1"/>
  <c r="T14" i="1"/>
  <c r="O14" i="1"/>
  <c r="U14" i="1" s="1"/>
  <c r="L14" i="1"/>
  <c r="T13" i="1"/>
  <c r="O13" i="1"/>
  <c r="U13" i="1" s="1"/>
  <c r="L13" i="1"/>
  <c r="T12" i="1"/>
  <c r="O12" i="1"/>
  <c r="U12" i="1" s="1"/>
  <c r="L12" i="1"/>
</calcChain>
</file>

<file path=xl/sharedStrings.xml><?xml version="1.0" encoding="utf-8"?>
<sst xmlns="http://schemas.openxmlformats.org/spreadsheetml/2006/main" count="572" uniqueCount="158">
  <si>
    <t>Сведения</t>
  </si>
  <si>
    <t>о поступлении взносов на капитальный ремонт от собственников помещений в многоквартирном доме,</t>
  </si>
  <si>
    <t>о размере остатка средств на специальном счете</t>
  </si>
  <si>
    <t>по состоянию на  20 ДЕКАБРЯ  2021г.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</si>
  <si>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(нарастающим итогом)</t>
    </r>
  </si>
  <si>
    <t xml:space="preserve">Наименование владельца специального счета </t>
  </si>
  <si>
    <t>ООО УК "ЭКО-ДОМ"</t>
  </si>
  <si>
    <t xml:space="preserve">ИНН владельца специального счета </t>
  </si>
  <si>
    <t>Порядковый номер в реестре уведомлений</t>
  </si>
  <si>
    <t>Адрес многоквартирного дома</t>
  </si>
  <si>
    <t>Общая площадь жилых и нежилых помещений, используемая для расчета начислений взносов на капитальный ремонт, кв. м</t>
  </si>
  <si>
    <t>Размер взноса на капитальный ремонт, установленный в текущем периоде, руб./ 1 кв. м</t>
  </si>
  <si>
    <t>Наименование кредитной организации, в которой открыт специальный счет</t>
  </si>
  <si>
    <t>Номер специального счета</t>
  </si>
  <si>
    <t>Дата (месяц и год) возникновения обязанности по уплате взносов</t>
  </si>
  <si>
    <t>Начислено взносов (без учета пеней), тыс. рублей</t>
  </si>
  <si>
    <t>Объем поступивших взносов (без учета пеней), тыс. рублей</t>
  </si>
  <si>
    <t>Задолженность (+), переплата (-) по уплате собственниками помещений взносов на капитальный ремонт на конец отчетного периода, тыс. рублей</t>
  </si>
  <si>
    <t xml:space="preserve">Сведения 
о размере израсходованных средств 
на капитальный 
ремонт 
со специального счета, 
тыс. рублей
</t>
  </si>
  <si>
    <t xml:space="preserve">Сведения 
о заключении договора займа 
и (или) кредитного договора 
на проведение капитального ремонта (номер договора, наименование кредитной организации, сумма кредита (займа), тыс. рублей
</t>
  </si>
  <si>
    <t xml:space="preserve">Сведения 
о размере средств, находящихся 
на специальном депозите, тыс. рублей 
</t>
  </si>
  <si>
    <t>Остаток средств фонда капитального ремонта на специальном счете на конец отчетного периода, тыс. рублей</t>
  </si>
  <si>
    <t>Наименование муниципального района (городского округа)</t>
  </si>
  <si>
    <t>Наименование населенного пункта (город, село, деревня)</t>
  </si>
  <si>
    <t>Наименование улицы</t>
  </si>
  <si>
    <t>Номер дома, корпуса/ строения/ литеры</t>
  </si>
  <si>
    <t>Всего (нарастающим итогом с даты возникновения обязанности по уплате взносов и по отчетную дату)</t>
  </si>
  <si>
    <t>из них за отчетный период с 01 января текущего года и по отчетную дату</t>
  </si>
  <si>
    <t xml:space="preserve">Чусовской </t>
  </si>
  <si>
    <t>Чусовой</t>
  </si>
  <si>
    <t>Мира</t>
  </si>
  <si>
    <t>Волго-Вятский банк ПАО Сбербанк</t>
  </si>
  <si>
    <t>40705810449770000571</t>
  </si>
  <si>
    <t>01.01.2016</t>
  </si>
  <si>
    <t>нет</t>
  </si>
  <si>
    <t>40705810249230080228</t>
  </si>
  <si>
    <t>01.05.2015</t>
  </si>
  <si>
    <t>40705810149770000813</t>
  </si>
  <si>
    <t>01.03.2016</t>
  </si>
  <si>
    <t>40705810649770000287</t>
  </si>
  <si>
    <t>01.02.2015</t>
  </si>
  <si>
    <t>40705810649770000724</t>
  </si>
  <si>
    <t>50 лет ВЛКСМ</t>
  </si>
  <si>
    <t>3а</t>
  </si>
  <si>
    <t>40705810249770002261</t>
  </si>
  <si>
    <t>3Г</t>
  </si>
  <si>
    <t>40705810249230080163</t>
  </si>
  <si>
    <t>40705810049230080224</t>
  </si>
  <si>
    <t>7Б</t>
  </si>
  <si>
    <t>40705810249230080231</t>
  </si>
  <si>
    <t>01.06.2015</t>
  </si>
  <si>
    <t>7В</t>
  </si>
  <si>
    <t>ПАО Россельхозбанк</t>
  </si>
  <si>
    <t>40705810049230000013</t>
  </si>
  <si>
    <t>40705810349770002213</t>
  </si>
  <si>
    <t>9а</t>
  </si>
  <si>
    <t>40705810449230000011</t>
  </si>
  <si>
    <t>9б</t>
  </si>
  <si>
    <t>40705810449770000623</t>
  </si>
  <si>
    <t>9в</t>
  </si>
  <si>
    <t>40705810749230080207</t>
  </si>
  <si>
    <t>40705810249770003228</t>
  </si>
  <si>
    <t>11а</t>
  </si>
  <si>
    <t>40705810549770003229</t>
  </si>
  <si>
    <t>11б</t>
  </si>
  <si>
    <t>40705810449230080219</t>
  </si>
  <si>
    <t>13а</t>
  </si>
  <si>
    <t>40705810049230080208</t>
  </si>
  <si>
    <t>40705810349230080212</t>
  </si>
  <si>
    <t xml:space="preserve">Чайковского </t>
  </si>
  <si>
    <t>40705810149770001676</t>
  </si>
  <si>
    <t>01.07.2016</t>
  </si>
  <si>
    <t>4а</t>
  </si>
  <si>
    <t>40705810649230000015</t>
  </si>
  <si>
    <t>4б</t>
  </si>
  <si>
    <t>40705810649230000028</t>
  </si>
  <si>
    <t>Чайковского</t>
  </si>
  <si>
    <t>40705810149770001799</t>
  </si>
  <si>
    <t>6а</t>
  </si>
  <si>
    <t>40705810449770001800</t>
  </si>
  <si>
    <t>6б</t>
  </si>
  <si>
    <t>40705810749770001801</t>
  </si>
  <si>
    <t>3575,5 С НОЯБРЯ 3396,70</t>
  </si>
  <si>
    <t>40705810949770002189</t>
  </si>
  <si>
    <t>01.04.2017</t>
  </si>
  <si>
    <t>8а</t>
  </si>
  <si>
    <t>40705810849230080220</t>
  </si>
  <si>
    <t>40705810249770001819</t>
  </si>
  <si>
    <t>10а</t>
  </si>
  <si>
    <t>40705810249770000289</t>
  </si>
  <si>
    <t>12а</t>
  </si>
  <si>
    <t>40705810349770001832</t>
  </si>
  <si>
    <t>40705810149230080221</t>
  </si>
  <si>
    <t>14а</t>
  </si>
  <si>
    <t>40705810849230000048</t>
  </si>
  <si>
    <t>ОАО Сбербанк России</t>
  </si>
  <si>
    <t>40705810549230080164</t>
  </si>
  <si>
    <t>40705810049230080211</t>
  </si>
  <si>
    <t>01.04.2015</t>
  </si>
  <si>
    <t>40705810949230080162</t>
  </si>
  <si>
    <t>40705810049770001556</t>
  </si>
  <si>
    <t>22а</t>
  </si>
  <si>
    <t>40705810949230000016</t>
  </si>
  <si>
    <t>40705810649230080226</t>
  </si>
  <si>
    <t>40705810849230080136</t>
  </si>
  <si>
    <t>26а</t>
  </si>
  <si>
    <t>40705810349230080225</t>
  </si>
  <si>
    <t>40705810149230080140</t>
  </si>
  <si>
    <t>Сивкова</t>
  </si>
  <si>
    <t>40705810549230080232</t>
  </si>
  <si>
    <t>40705810649770000818</t>
  </si>
  <si>
    <t>40705810349230080209</t>
  </si>
  <si>
    <t>40705810049230080130</t>
  </si>
  <si>
    <t>40705810749230080210</t>
  </si>
  <si>
    <t>Коммунистическая</t>
  </si>
  <si>
    <t>40705810149770002523</t>
  </si>
  <si>
    <t>Пермская</t>
  </si>
  <si>
    <t>40705810449770002430</t>
  </si>
  <si>
    <t>Высотная</t>
  </si>
  <si>
    <t>40705810849770002425</t>
  </si>
  <si>
    <t>40705810349770002323</t>
  </si>
  <si>
    <t>40705810149770002426</t>
  </si>
  <si>
    <t>40705810149770000716</t>
  </si>
  <si>
    <t xml:space="preserve">Лысьвенская </t>
  </si>
  <si>
    <t>40705810749770002428</t>
  </si>
  <si>
    <t>40705810349770001667</t>
  </si>
  <si>
    <t>40705810649230080132</t>
  </si>
  <si>
    <t>40705810349770001829</t>
  </si>
  <si>
    <t>40705810749770001830</t>
  </si>
  <si>
    <t>40705810449770001619</t>
  </si>
  <si>
    <t>40705810849770001617</t>
  </si>
  <si>
    <t>40705810849770004339</t>
  </si>
  <si>
    <t>Севастопольская</t>
  </si>
  <si>
    <t>40705810049770001831</t>
  </si>
  <si>
    <t>Герцена</t>
  </si>
  <si>
    <t>40705810649770001888</t>
  </si>
  <si>
    <t>40705810949770001889</t>
  </si>
  <si>
    <t>40705810349770001890</t>
  </si>
  <si>
    <t>40705810449770002867</t>
  </si>
  <si>
    <t>40705810749770002868</t>
  </si>
  <si>
    <t>76А</t>
  </si>
  <si>
    <t>40705810049770002869</t>
  </si>
  <si>
    <t>40705810949770004611</t>
  </si>
  <si>
    <t>40705810249770004612</t>
  </si>
  <si>
    <t>Специалист</t>
  </si>
  <si>
    <t>М.Е.Мусатова</t>
  </si>
  <si>
    <t xml:space="preserve">(Законный представитель владельца специального счета, должность)                                       </t>
  </si>
  <si>
    <t>(подпись)</t>
  </si>
  <si>
    <t>(ФИО)</t>
  </si>
  <si>
    <t xml:space="preserve"> М.П.</t>
  </si>
  <si>
    <t xml:space="preserve">Исполнитель: </t>
  </si>
  <si>
    <t>8(34256)50257</t>
  </si>
  <si>
    <t xml:space="preserve"> (Ф.И.О.)</t>
  </si>
  <si>
    <t>(Дата)</t>
  </si>
  <si>
    <t>(Контактный телефон)</t>
  </si>
  <si>
    <t>нет данных от ЖЭК</t>
  </si>
  <si>
    <t>3в</t>
  </si>
  <si>
    <t>40705810749230080168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</si>
</sst>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wrapText="1"/>
    </xf>
    <xf numFmtId="4" fontId="6" fillId="0" borderId="3" xfId="0" applyNumberFormat="1" applyFont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left"/>
    </xf>
    <xf numFmtId="4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49" fontId="5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vertical="center" wrapText="1"/>
    </xf>
    <xf numFmtId="3" fontId="2" fillId="0" borderId="0" xfId="0" applyNumberFormat="1" applyFont="1"/>
    <xf numFmtId="4" fontId="2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zoomScale="70" zoomScaleNormal="70" workbookViewId="0">
      <selection activeCell="Q5" sqref="Q5"/>
    </sheetView>
  </sheetViews>
  <sheetFormatPr defaultRowHeight="15" x14ac:dyDescent="0.25"/>
  <cols>
    <col min="1" max="1" width="9.140625" style="1"/>
    <col min="2" max="2" width="10.7109375" style="1" customWidth="1"/>
    <col min="3" max="3" width="12" style="1" customWidth="1"/>
    <col min="4" max="4" width="14.28515625" style="1" customWidth="1"/>
    <col min="5" max="5" width="9" style="1" customWidth="1"/>
    <col min="6" max="6" width="12.85546875" style="1" customWidth="1"/>
    <col min="7" max="7" width="9.5703125" style="1" customWidth="1"/>
    <col min="8" max="8" width="14.42578125" style="1" customWidth="1"/>
    <col min="9" max="9" width="18.5703125" style="1" customWidth="1"/>
    <col min="10" max="10" width="10.7109375" style="1" customWidth="1"/>
    <col min="11" max="14" width="15.7109375" style="1" customWidth="1"/>
    <col min="15" max="15" width="17.28515625" style="1" customWidth="1"/>
    <col min="16" max="19" width="15.7109375" style="1" customWidth="1"/>
    <col min="20" max="20" width="15" style="1" customWidth="1"/>
    <col min="21" max="21" width="17.140625" style="1" customWidth="1"/>
    <col min="22" max="16384" width="9.140625" style="1"/>
  </cols>
  <sheetData>
    <row r="1" spans="1:21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1" ht="15.75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1" ht="15.75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21" ht="15.75" x14ac:dyDescent="0.25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1" ht="18.75" x14ac:dyDescent="0.3">
      <c r="A5" s="2"/>
      <c r="I5" s="3"/>
      <c r="J5" s="4"/>
      <c r="K5" s="5" t="s">
        <v>4</v>
      </c>
    </row>
    <row r="6" spans="1:21" ht="15.75" x14ac:dyDescent="0.25">
      <c r="A6" s="6" t="s">
        <v>5</v>
      </c>
      <c r="B6" s="6"/>
      <c r="C6" s="6"/>
      <c r="D6" s="6"/>
      <c r="E6" s="56" t="s">
        <v>6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1" ht="15.75" x14ac:dyDescent="0.25">
      <c r="A7" s="6" t="s">
        <v>7</v>
      </c>
      <c r="B7" s="6"/>
      <c r="C7" s="6"/>
      <c r="D7" s="6"/>
      <c r="E7" s="53">
        <v>5921022198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9" spans="1:21" ht="46.5" customHeight="1" x14ac:dyDescent="0.25">
      <c r="A9" s="57" t="s">
        <v>8</v>
      </c>
      <c r="B9" s="57" t="s">
        <v>9</v>
      </c>
      <c r="C9" s="57"/>
      <c r="D9" s="57"/>
      <c r="E9" s="57"/>
      <c r="F9" s="57" t="s">
        <v>10</v>
      </c>
      <c r="G9" s="58" t="s">
        <v>11</v>
      </c>
      <c r="H9" s="57" t="s">
        <v>12</v>
      </c>
      <c r="I9" s="57" t="s">
        <v>13</v>
      </c>
      <c r="J9" s="57" t="s">
        <v>14</v>
      </c>
      <c r="K9" s="65" t="s">
        <v>15</v>
      </c>
      <c r="L9" s="66"/>
      <c r="M9" s="67" t="s">
        <v>16</v>
      </c>
      <c r="N9" s="68"/>
      <c r="O9" s="57" t="s">
        <v>17</v>
      </c>
      <c r="P9" s="58" t="s">
        <v>18</v>
      </c>
      <c r="Q9" s="58" t="s">
        <v>19</v>
      </c>
      <c r="R9" s="57" t="s">
        <v>20</v>
      </c>
      <c r="S9" s="57" t="s">
        <v>21</v>
      </c>
      <c r="T9" s="7"/>
      <c r="U9" s="7"/>
    </row>
    <row r="10" spans="1:21" ht="260.25" customHeight="1" x14ac:dyDescent="0.25">
      <c r="A10" s="57"/>
      <c r="B10" s="8" t="s">
        <v>22</v>
      </c>
      <c r="C10" s="8" t="s">
        <v>23</v>
      </c>
      <c r="D10" s="8" t="s">
        <v>24</v>
      </c>
      <c r="E10" s="8" t="s">
        <v>25</v>
      </c>
      <c r="F10" s="57"/>
      <c r="G10" s="59"/>
      <c r="H10" s="57"/>
      <c r="I10" s="57"/>
      <c r="J10" s="57"/>
      <c r="K10" s="8" t="s">
        <v>26</v>
      </c>
      <c r="L10" s="8" t="s">
        <v>27</v>
      </c>
      <c r="M10" s="8" t="s">
        <v>26</v>
      </c>
      <c r="N10" s="8" t="s">
        <v>27</v>
      </c>
      <c r="O10" s="57"/>
      <c r="P10" s="59"/>
      <c r="Q10" s="59"/>
      <c r="R10" s="57"/>
      <c r="S10" s="57"/>
      <c r="T10" s="7"/>
      <c r="U10" s="7"/>
    </row>
    <row r="11" spans="1:21" ht="17.2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  <c r="S11" s="9">
        <v>19</v>
      </c>
      <c r="T11" s="7"/>
      <c r="U11" s="7"/>
    </row>
    <row r="12" spans="1:21" ht="43.5" customHeight="1" x14ac:dyDescent="0.25">
      <c r="A12" s="10">
        <v>2866</v>
      </c>
      <c r="B12" s="11" t="s">
        <v>28</v>
      </c>
      <c r="C12" s="11" t="s">
        <v>29</v>
      </c>
      <c r="D12" s="11" t="s">
        <v>30</v>
      </c>
      <c r="E12" s="9">
        <v>1</v>
      </c>
      <c r="F12" s="9">
        <v>3411.3</v>
      </c>
      <c r="G12" s="9">
        <v>9.73</v>
      </c>
      <c r="H12" s="12" t="s">
        <v>31</v>
      </c>
      <c r="I12" s="12" t="s">
        <v>32</v>
      </c>
      <c r="J12" s="12" t="s">
        <v>33</v>
      </c>
      <c r="K12" s="13">
        <v>2222803.08</v>
      </c>
      <c r="L12" s="13">
        <f>F12*G12*12</f>
        <v>398303.38800000004</v>
      </c>
      <c r="M12" s="13">
        <v>1966776.56</v>
      </c>
      <c r="N12" s="13">
        <v>375153.76</v>
      </c>
      <c r="O12" s="13">
        <f>K12-M12</f>
        <v>256026.52000000002</v>
      </c>
      <c r="P12" s="13">
        <v>1450337.56</v>
      </c>
      <c r="Q12" s="13" t="s">
        <v>34</v>
      </c>
      <c r="R12" s="13" t="s">
        <v>34</v>
      </c>
      <c r="S12" s="14">
        <v>516438.79</v>
      </c>
      <c r="T12" s="15">
        <f>S12+P12</f>
        <v>1966776.35</v>
      </c>
      <c r="U12" s="15">
        <f>S12+P12+O12</f>
        <v>2222802.87</v>
      </c>
    </row>
    <row r="13" spans="1:21" ht="42" customHeight="1" x14ac:dyDescent="0.25">
      <c r="A13" s="16">
        <v>2388</v>
      </c>
      <c r="B13" s="17" t="s">
        <v>28</v>
      </c>
      <c r="C13" s="17" t="s">
        <v>29</v>
      </c>
      <c r="D13" s="17" t="s">
        <v>30</v>
      </c>
      <c r="E13" s="18">
        <v>3</v>
      </c>
      <c r="F13" s="18">
        <v>3099.9</v>
      </c>
      <c r="G13" s="9">
        <v>9.73</v>
      </c>
      <c r="H13" s="12" t="s">
        <v>31</v>
      </c>
      <c r="I13" s="19" t="s">
        <v>35</v>
      </c>
      <c r="J13" s="19" t="s">
        <v>36</v>
      </c>
      <c r="K13" s="20">
        <v>3075937</v>
      </c>
      <c r="L13" s="13">
        <f t="shared" ref="L13:L76" si="0">F13*G13*12</f>
        <v>361944.32400000002</v>
      </c>
      <c r="M13" s="20">
        <v>1903919</v>
      </c>
      <c r="N13" s="20">
        <v>351232</v>
      </c>
      <c r="O13" s="13">
        <f>K13-M13</f>
        <v>1172018</v>
      </c>
      <c r="P13" s="20">
        <v>1875569</v>
      </c>
      <c r="Q13" s="20" t="s">
        <v>34</v>
      </c>
      <c r="R13" s="13" t="s">
        <v>34</v>
      </c>
      <c r="S13" s="21">
        <v>28351</v>
      </c>
      <c r="T13" s="15">
        <f t="shared" ref="T13:T76" si="1">S13+P13</f>
        <v>1903920</v>
      </c>
      <c r="U13" s="15">
        <f t="shared" ref="U13:U76" si="2">S13+P13+O13</f>
        <v>3075938</v>
      </c>
    </row>
    <row r="14" spans="1:21" ht="39" customHeight="1" x14ac:dyDescent="0.25">
      <c r="A14" s="9">
        <v>3135</v>
      </c>
      <c r="B14" s="11" t="s">
        <v>28</v>
      </c>
      <c r="C14" s="11" t="s">
        <v>29</v>
      </c>
      <c r="D14" s="11" t="s">
        <v>30</v>
      </c>
      <c r="E14" s="9">
        <v>5</v>
      </c>
      <c r="F14" s="9">
        <v>3180</v>
      </c>
      <c r="G14" s="9">
        <v>9.73</v>
      </c>
      <c r="H14" s="12" t="s">
        <v>31</v>
      </c>
      <c r="I14" s="11" t="s">
        <v>37</v>
      </c>
      <c r="J14" s="12" t="s">
        <v>38</v>
      </c>
      <c r="K14" s="13">
        <v>2102198</v>
      </c>
      <c r="L14" s="13">
        <f t="shared" si="0"/>
        <v>371296.80000000005</v>
      </c>
      <c r="M14" s="13">
        <v>1713695</v>
      </c>
      <c r="N14" s="13">
        <v>353340</v>
      </c>
      <c r="O14" s="13">
        <f t="shared" ref="O14:O81" si="3">K14-M14</f>
        <v>388503</v>
      </c>
      <c r="P14" s="13">
        <v>1115027</v>
      </c>
      <c r="Q14" s="13" t="s">
        <v>34</v>
      </c>
      <c r="R14" s="13" t="s">
        <v>34</v>
      </c>
      <c r="S14" s="14">
        <v>598668</v>
      </c>
      <c r="T14" s="15">
        <f t="shared" si="1"/>
        <v>1713695</v>
      </c>
      <c r="U14" s="15">
        <f t="shared" si="2"/>
        <v>2102198</v>
      </c>
    </row>
    <row r="15" spans="1:21" ht="36" customHeight="1" x14ac:dyDescent="0.25">
      <c r="A15" s="18">
        <v>2534</v>
      </c>
      <c r="B15" s="17" t="s">
        <v>28</v>
      </c>
      <c r="C15" s="17" t="s">
        <v>29</v>
      </c>
      <c r="D15" s="17" t="s">
        <v>30</v>
      </c>
      <c r="E15" s="18">
        <v>7</v>
      </c>
      <c r="F15" s="18">
        <v>3225.3</v>
      </c>
      <c r="G15" s="9">
        <v>9.73</v>
      </c>
      <c r="H15" s="12" t="s">
        <v>31</v>
      </c>
      <c r="I15" s="19" t="s">
        <v>39</v>
      </c>
      <c r="J15" s="19" t="s">
        <v>40</v>
      </c>
      <c r="K15" s="20">
        <v>2440452</v>
      </c>
      <c r="L15" s="13">
        <f t="shared" si="0"/>
        <v>376586.02800000005</v>
      </c>
      <c r="M15" s="20">
        <v>1942501</v>
      </c>
      <c r="N15" s="20">
        <v>341840</v>
      </c>
      <c r="O15" s="13">
        <f t="shared" si="3"/>
        <v>497951</v>
      </c>
      <c r="P15" s="20">
        <v>795472.4</v>
      </c>
      <c r="Q15" s="20" t="s">
        <v>34</v>
      </c>
      <c r="R15" s="13" t="s">
        <v>34</v>
      </c>
      <c r="S15" s="21">
        <v>1147030</v>
      </c>
      <c r="T15" s="15">
        <f t="shared" si="1"/>
        <v>1942502.3999999999</v>
      </c>
      <c r="U15" s="15">
        <f t="shared" si="2"/>
        <v>2440453.4</v>
      </c>
    </row>
    <row r="16" spans="1:21" ht="36" x14ac:dyDescent="0.25">
      <c r="A16" s="22">
        <v>3049</v>
      </c>
      <c r="B16" s="17" t="s">
        <v>28</v>
      </c>
      <c r="C16" s="17" t="s">
        <v>29</v>
      </c>
      <c r="D16" s="17" t="s">
        <v>30</v>
      </c>
      <c r="E16" s="23">
        <v>9</v>
      </c>
      <c r="F16" s="22">
        <v>3420.2</v>
      </c>
      <c r="G16" s="9">
        <v>9.73</v>
      </c>
      <c r="H16" s="12" t="s">
        <v>31</v>
      </c>
      <c r="I16" s="19" t="s">
        <v>41</v>
      </c>
      <c r="J16" s="24">
        <v>42430</v>
      </c>
      <c r="K16" s="25">
        <v>2272790</v>
      </c>
      <c r="L16" s="13">
        <f t="shared" si="0"/>
        <v>399342.55200000003</v>
      </c>
      <c r="M16" s="25">
        <v>1935307</v>
      </c>
      <c r="N16" s="25">
        <v>278733</v>
      </c>
      <c r="O16" s="26">
        <f t="shared" si="3"/>
        <v>337483</v>
      </c>
      <c r="P16" s="25">
        <v>1913206</v>
      </c>
      <c r="Q16" s="27" t="s">
        <v>34</v>
      </c>
      <c r="R16" s="26" t="s">
        <v>34</v>
      </c>
      <c r="S16" s="28">
        <v>22102</v>
      </c>
      <c r="T16" s="15">
        <f t="shared" si="1"/>
        <v>1935308</v>
      </c>
      <c r="U16" s="15">
        <f t="shared" si="2"/>
        <v>2272791</v>
      </c>
    </row>
    <row r="17" spans="1:21" ht="36" x14ac:dyDescent="0.25">
      <c r="A17" s="22">
        <v>4221</v>
      </c>
      <c r="B17" s="22" t="s">
        <v>28</v>
      </c>
      <c r="C17" s="22" t="s">
        <v>29</v>
      </c>
      <c r="D17" s="22" t="s">
        <v>42</v>
      </c>
      <c r="E17" s="22" t="s">
        <v>43</v>
      </c>
      <c r="F17" s="22">
        <v>3384.2</v>
      </c>
      <c r="G17" s="9">
        <v>9.73</v>
      </c>
      <c r="H17" s="12" t="s">
        <v>31</v>
      </c>
      <c r="I17" s="19" t="s">
        <v>44</v>
      </c>
      <c r="J17" s="29">
        <v>42856</v>
      </c>
      <c r="K17" s="25">
        <v>1992294</v>
      </c>
      <c r="L17" s="13">
        <f t="shared" si="0"/>
        <v>395139.19200000004</v>
      </c>
      <c r="M17" s="25">
        <v>1633675</v>
      </c>
      <c r="N17" s="25">
        <v>388767</v>
      </c>
      <c r="O17" s="13">
        <f t="shared" si="3"/>
        <v>358619</v>
      </c>
      <c r="P17" s="25">
        <v>1152879</v>
      </c>
      <c r="Q17" s="27" t="s">
        <v>34</v>
      </c>
      <c r="R17" s="26" t="s">
        <v>34</v>
      </c>
      <c r="S17" s="28">
        <v>480796</v>
      </c>
      <c r="T17" s="15">
        <f t="shared" si="1"/>
        <v>1633675</v>
      </c>
      <c r="U17" s="15">
        <f t="shared" si="2"/>
        <v>1992294</v>
      </c>
    </row>
    <row r="18" spans="1:21" ht="39.75" customHeight="1" x14ac:dyDescent="0.25">
      <c r="A18" s="22"/>
      <c r="B18" s="22" t="s">
        <v>28</v>
      </c>
      <c r="C18" s="22" t="s">
        <v>29</v>
      </c>
      <c r="D18" s="22" t="s">
        <v>42</v>
      </c>
      <c r="E18" s="22" t="s">
        <v>45</v>
      </c>
      <c r="F18" s="22">
        <v>4597.75</v>
      </c>
      <c r="G18" s="9">
        <v>9.73</v>
      </c>
      <c r="H18" s="12" t="s">
        <v>31</v>
      </c>
      <c r="I18" s="19" t="s">
        <v>46</v>
      </c>
      <c r="J18" s="29">
        <v>42036</v>
      </c>
      <c r="K18" s="25">
        <v>3197402</v>
      </c>
      <c r="L18" s="13">
        <f t="shared" si="0"/>
        <v>536833.29</v>
      </c>
      <c r="M18" s="25">
        <v>2980825</v>
      </c>
      <c r="N18" s="25">
        <v>489325</v>
      </c>
      <c r="O18" s="13">
        <f t="shared" si="3"/>
        <v>216577</v>
      </c>
      <c r="P18" s="30">
        <v>1859281</v>
      </c>
      <c r="Q18" s="27" t="s">
        <v>34</v>
      </c>
      <c r="R18" s="26" t="s">
        <v>34</v>
      </c>
      <c r="S18" s="28">
        <v>1121544</v>
      </c>
      <c r="T18" s="15">
        <f t="shared" si="1"/>
        <v>2980825</v>
      </c>
      <c r="U18" s="15">
        <f t="shared" si="2"/>
        <v>3197402</v>
      </c>
    </row>
    <row r="19" spans="1:21" ht="36" x14ac:dyDescent="0.25">
      <c r="A19" s="9">
        <v>2382</v>
      </c>
      <c r="B19" s="11" t="s">
        <v>28</v>
      </c>
      <c r="C19" s="11" t="s">
        <v>29</v>
      </c>
      <c r="D19" s="11" t="s">
        <v>42</v>
      </c>
      <c r="E19" s="9">
        <v>7</v>
      </c>
      <c r="F19" s="9">
        <v>4576.3</v>
      </c>
      <c r="G19" s="9">
        <v>9.73</v>
      </c>
      <c r="H19" s="12" t="s">
        <v>31</v>
      </c>
      <c r="I19" s="11" t="s">
        <v>47</v>
      </c>
      <c r="J19" s="11" t="s">
        <v>36</v>
      </c>
      <c r="K19" s="26">
        <v>3277781</v>
      </c>
      <c r="L19" s="13">
        <f t="shared" si="0"/>
        <v>534328.78800000006</v>
      </c>
      <c r="M19" s="26">
        <v>2896896</v>
      </c>
      <c r="N19" s="26">
        <v>544810</v>
      </c>
      <c r="O19" s="26">
        <f>K19-M19</f>
        <v>380885</v>
      </c>
      <c r="P19" s="26">
        <v>1748693</v>
      </c>
      <c r="Q19" s="26" t="s">
        <v>34</v>
      </c>
      <c r="R19" s="26" t="s">
        <v>34</v>
      </c>
      <c r="S19" s="31">
        <v>1148203</v>
      </c>
      <c r="T19" s="15">
        <f t="shared" si="1"/>
        <v>2896896</v>
      </c>
      <c r="U19" s="15">
        <f t="shared" si="2"/>
        <v>3277781</v>
      </c>
    </row>
    <row r="20" spans="1:21" ht="36" x14ac:dyDescent="0.25">
      <c r="A20" s="9">
        <v>2394</v>
      </c>
      <c r="B20" s="11" t="s">
        <v>28</v>
      </c>
      <c r="C20" s="11" t="s">
        <v>29</v>
      </c>
      <c r="D20" s="11" t="s">
        <v>42</v>
      </c>
      <c r="E20" s="9" t="s">
        <v>48</v>
      </c>
      <c r="F20" s="9">
        <v>3420.4</v>
      </c>
      <c r="G20" s="9">
        <v>9.73</v>
      </c>
      <c r="H20" s="12" t="s">
        <v>31</v>
      </c>
      <c r="I20" s="11" t="s">
        <v>49</v>
      </c>
      <c r="J20" s="11" t="s">
        <v>50</v>
      </c>
      <c r="K20" s="26">
        <v>2396939</v>
      </c>
      <c r="L20" s="13">
        <f t="shared" si="0"/>
        <v>399365.9040000001</v>
      </c>
      <c r="M20" s="13">
        <v>2151587</v>
      </c>
      <c r="N20" s="13">
        <v>389011</v>
      </c>
      <c r="O20" s="26">
        <f t="shared" ref="O20:O21" si="4">K20-M20</f>
        <v>245352</v>
      </c>
      <c r="P20" s="26">
        <v>646454.07999999996</v>
      </c>
      <c r="Q20" s="26" t="s">
        <v>34</v>
      </c>
      <c r="R20" s="26" t="s">
        <v>34</v>
      </c>
      <c r="S20" s="31">
        <v>1505134</v>
      </c>
      <c r="T20" s="15">
        <f t="shared" si="1"/>
        <v>2151588.08</v>
      </c>
      <c r="U20" s="15">
        <f t="shared" si="2"/>
        <v>2396940.08</v>
      </c>
    </row>
    <row r="21" spans="1:21" ht="24" x14ac:dyDescent="0.25">
      <c r="A21" s="22">
        <v>679</v>
      </c>
      <c r="B21" s="11" t="s">
        <v>28</v>
      </c>
      <c r="C21" s="11" t="s">
        <v>29</v>
      </c>
      <c r="D21" s="11" t="s">
        <v>42</v>
      </c>
      <c r="E21" s="32" t="s">
        <v>51</v>
      </c>
      <c r="F21" s="9">
        <v>3403.4</v>
      </c>
      <c r="G21" s="9">
        <v>9.73</v>
      </c>
      <c r="H21" s="12" t="s">
        <v>52</v>
      </c>
      <c r="I21" s="11" t="s">
        <v>53</v>
      </c>
      <c r="J21" s="29">
        <v>42036</v>
      </c>
      <c r="K21" s="25">
        <v>2303182.4900000002</v>
      </c>
      <c r="L21" s="13">
        <f t="shared" si="0"/>
        <v>397380.98400000005</v>
      </c>
      <c r="M21" s="25">
        <v>2365581.4</v>
      </c>
      <c r="N21" s="25">
        <v>451658.53</v>
      </c>
      <c r="O21" s="26">
        <f t="shared" si="4"/>
        <v>-62398.909999999683</v>
      </c>
      <c r="P21" s="27">
        <v>436844.98</v>
      </c>
      <c r="Q21" s="26" t="s">
        <v>34</v>
      </c>
      <c r="R21" s="26">
        <v>1800000</v>
      </c>
      <c r="S21" s="33">
        <v>153564.92000000001</v>
      </c>
      <c r="T21" s="15">
        <f>S21+R21+P21</f>
        <v>2390409.9</v>
      </c>
      <c r="U21" s="15">
        <f>S21+P21+O21+R21</f>
        <v>2328010.9900000002</v>
      </c>
    </row>
    <row r="22" spans="1:21" ht="36" x14ac:dyDescent="0.25">
      <c r="A22" s="22">
        <v>4251</v>
      </c>
      <c r="B22" s="22" t="s">
        <v>28</v>
      </c>
      <c r="C22" s="22" t="s">
        <v>29</v>
      </c>
      <c r="D22" s="22" t="s">
        <v>42</v>
      </c>
      <c r="E22" s="22">
        <v>9</v>
      </c>
      <c r="F22" s="22">
        <v>2698.6</v>
      </c>
      <c r="G22" s="9">
        <v>9.73</v>
      </c>
      <c r="H22" s="12" t="s">
        <v>31</v>
      </c>
      <c r="I22" s="19" t="s">
        <v>54</v>
      </c>
      <c r="J22" s="29">
        <v>42036</v>
      </c>
      <c r="K22" s="25">
        <v>2043738</v>
      </c>
      <c r="L22" s="13">
        <f t="shared" si="0"/>
        <v>315088.53600000002</v>
      </c>
      <c r="M22" s="25">
        <v>1785610</v>
      </c>
      <c r="N22" s="25">
        <v>306864</v>
      </c>
      <c r="O22" s="26">
        <f t="shared" si="3"/>
        <v>258128</v>
      </c>
      <c r="P22" s="25">
        <v>1160395.57</v>
      </c>
      <c r="Q22" s="27" t="s">
        <v>34</v>
      </c>
      <c r="R22" s="26" t="s">
        <v>34</v>
      </c>
      <c r="S22" s="28">
        <v>625219.57999999996</v>
      </c>
      <c r="T22" s="15">
        <f t="shared" si="1"/>
        <v>1785615.15</v>
      </c>
      <c r="U22" s="15">
        <f t="shared" si="2"/>
        <v>2043743.15</v>
      </c>
    </row>
    <row r="23" spans="1:21" ht="36.75" customHeight="1" x14ac:dyDescent="0.25">
      <c r="A23" s="22">
        <v>677</v>
      </c>
      <c r="B23" s="22" t="s">
        <v>28</v>
      </c>
      <c r="C23" s="22" t="s">
        <v>29</v>
      </c>
      <c r="D23" s="22" t="s">
        <v>42</v>
      </c>
      <c r="E23" s="22" t="s">
        <v>55</v>
      </c>
      <c r="F23" s="22">
        <v>3421.2</v>
      </c>
      <c r="G23" s="9">
        <v>9.73</v>
      </c>
      <c r="H23" s="12" t="s">
        <v>31</v>
      </c>
      <c r="I23" s="19" t="s">
        <v>56</v>
      </c>
      <c r="J23" s="29">
        <v>42036</v>
      </c>
      <c r="K23" s="25">
        <v>2285607.8199999998</v>
      </c>
      <c r="L23" s="13">
        <f t="shared" si="0"/>
        <v>399459.31199999998</v>
      </c>
      <c r="M23" s="25">
        <v>2235590.0699999998</v>
      </c>
      <c r="N23" s="25">
        <v>427009.07</v>
      </c>
      <c r="O23" s="13">
        <f t="shared" si="3"/>
        <v>50017.75</v>
      </c>
      <c r="P23" s="25">
        <v>1179304.05</v>
      </c>
      <c r="Q23" s="27" t="s">
        <v>34</v>
      </c>
      <c r="R23" s="26" t="s">
        <v>34</v>
      </c>
      <c r="S23" s="28">
        <v>1056287.0900000001</v>
      </c>
      <c r="T23" s="15">
        <f t="shared" si="1"/>
        <v>2235591.14</v>
      </c>
      <c r="U23" s="15">
        <f t="shared" si="2"/>
        <v>2285608.89</v>
      </c>
    </row>
    <row r="24" spans="1:21" ht="36" x14ac:dyDescent="0.25">
      <c r="A24" s="22">
        <v>2928</v>
      </c>
      <c r="B24" s="22" t="s">
        <v>28</v>
      </c>
      <c r="C24" s="22" t="s">
        <v>29</v>
      </c>
      <c r="D24" s="22" t="s">
        <v>42</v>
      </c>
      <c r="E24" s="22" t="s">
        <v>57</v>
      </c>
      <c r="F24" s="22">
        <v>3429.7</v>
      </c>
      <c r="G24" s="9">
        <v>9.73</v>
      </c>
      <c r="H24" s="12" t="s">
        <v>31</v>
      </c>
      <c r="I24" s="19" t="s">
        <v>58</v>
      </c>
      <c r="J24" s="29">
        <v>42370</v>
      </c>
      <c r="K24" s="25">
        <v>2156986.83</v>
      </c>
      <c r="L24" s="13">
        <f t="shared" si="0"/>
        <v>400451.772</v>
      </c>
      <c r="M24" s="25">
        <v>1889056.58</v>
      </c>
      <c r="N24" s="25">
        <v>351826.21</v>
      </c>
      <c r="O24" s="13">
        <f t="shared" si="3"/>
        <v>267930.25</v>
      </c>
      <c r="P24" s="25">
        <v>1374228.7</v>
      </c>
      <c r="Q24" s="27" t="s">
        <v>34</v>
      </c>
      <c r="R24" s="26" t="s">
        <v>34</v>
      </c>
      <c r="S24" s="28">
        <v>514828.34</v>
      </c>
      <c r="T24" s="15">
        <f t="shared" si="1"/>
        <v>1889057.04</v>
      </c>
      <c r="U24" s="15">
        <f t="shared" si="2"/>
        <v>2156987.29</v>
      </c>
    </row>
    <row r="25" spans="1:21" ht="36" x14ac:dyDescent="0.25">
      <c r="A25" s="22">
        <v>2268</v>
      </c>
      <c r="B25" s="22" t="s">
        <v>28</v>
      </c>
      <c r="C25" s="22" t="s">
        <v>29</v>
      </c>
      <c r="D25" s="22" t="s">
        <v>42</v>
      </c>
      <c r="E25" s="22" t="s">
        <v>59</v>
      </c>
      <c r="F25" s="22">
        <v>3386.4</v>
      </c>
      <c r="G25" s="9">
        <v>9.73</v>
      </c>
      <c r="H25" s="12" t="s">
        <v>31</v>
      </c>
      <c r="I25" s="19" t="s">
        <v>60</v>
      </c>
      <c r="J25" s="29">
        <v>42095</v>
      </c>
      <c r="K25" s="25">
        <v>2514783.02</v>
      </c>
      <c r="L25" s="13">
        <f t="shared" si="0"/>
        <v>395396.06400000007</v>
      </c>
      <c r="M25" s="25">
        <v>2178827.7599999998</v>
      </c>
      <c r="N25" s="25">
        <v>434784.9</v>
      </c>
      <c r="O25" s="13">
        <f t="shared" si="3"/>
        <v>335955.26000000024</v>
      </c>
      <c r="P25" s="25">
        <v>1121113.96</v>
      </c>
      <c r="Q25" s="27" t="s">
        <v>34</v>
      </c>
      <c r="R25" s="26" t="s">
        <v>34</v>
      </c>
      <c r="S25" s="28">
        <v>1057713.8600000001</v>
      </c>
      <c r="T25" s="15">
        <f t="shared" si="1"/>
        <v>2178827.8200000003</v>
      </c>
      <c r="U25" s="15">
        <f t="shared" si="2"/>
        <v>2514783.0800000005</v>
      </c>
    </row>
    <row r="26" spans="1:21" ht="36" x14ac:dyDescent="0.25">
      <c r="A26" s="22">
        <v>658</v>
      </c>
      <c r="B26" s="22" t="s">
        <v>28</v>
      </c>
      <c r="C26" s="22" t="s">
        <v>29</v>
      </c>
      <c r="D26" s="22" t="s">
        <v>42</v>
      </c>
      <c r="E26" s="22">
        <v>11</v>
      </c>
      <c r="F26" s="22">
        <v>3318.31</v>
      </c>
      <c r="G26" s="9">
        <v>9.73</v>
      </c>
      <c r="H26" s="12" t="s">
        <v>31</v>
      </c>
      <c r="I26" s="19" t="s">
        <v>61</v>
      </c>
      <c r="J26" s="29">
        <v>42036</v>
      </c>
      <c r="K26" s="25">
        <v>2510023.38</v>
      </c>
      <c r="L26" s="13">
        <f t="shared" si="0"/>
        <v>387445.87560000003</v>
      </c>
      <c r="M26" s="25">
        <v>2115503.0299999998</v>
      </c>
      <c r="N26" s="25">
        <v>354598.57</v>
      </c>
      <c r="O26" s="13">
        <f t="shared" si="3"/>
        <v>394520.35000000009</v>
      </c>
      <c r="P26" s="25">
        <v>1993882.45</v>
      </c>
      <c r="Q26" s="27" t="s">
        <v>34</v>
      </c>
      <c r="R26" s="26" t="s">
        <v>34</v>
      </c>
      <c r="S26" s="28">
        <v>121620.58</v>
      </c>
      <c r="T26" s="15">
        <f t="shared" si="1"/>
        <v>2115503.0299999998</v>
      </c>
      <c r="U26" s="15">
        <f t="shared" si="2"/>
        <v>2510023.38</v>
      </c>
    </row>
    <row r="27" spans="1:21" ht="36" x14ac:dyDescent="0.25">
      <c r="A27" s="22">
        <v>2391</v>
      </c>
      <c r="B27" s="22" t="s">
        <v>28</v>
      </c>
      <c r="C27" s="22" t="s">
        <v>29</v>
      </c>
      <c r="D27" s="22" t="s">
        <v>42</v>
      </c>
      <c r="E27" s="22" t="s">
        <v>62</v>
      </c>
      <c r="F27" s="22">
        <v>3335.7</v>
      </c>
      <c r="G27" s="9">
        <v>9.73</v>
      </c>
      <c r="H27" s="12" t="s">
        <v>31</v>
      </c>
      <c r="I27" s="19" t="s">
        <v>63</v>
      </c>
      <c r="J27" s="29">
        <v>42125</v>
      </c>
      <c r="K27" s="25">
        <v>2284687.08</v>
      </c>
      <c r="L27" s="13">
        <f t="shared" si="0"/>
        <v>389476.33199999999</v>
      </c>
      <c r="M27" s="25">
        <v>2042385.15</v>
      </c>
      <c r="N27" s="25">
        <v>361546.15</v>
      </c>
      <c r="O27" s="13">
        <f t="shared" si="3"/>
        <v>242301.93000000017</v>
      </c>
      <c r="P27" s="25">
        <v>862075</v>
      </c>
      <c r="Q27" s="27" t="s">
        <v>34</v>
      </c>
      <c r="R27" s="26" t="s">
        <v>34</v>
      </c>
      <c r="S27" s="28">
        <v>1180311.71</v>
      </c>
      <c r="T27" s="15">
        <f t="shared" si="1"/>
        <v>2042386.71</v>
      </c>
      <c r="U27" s="15">
        <f t="shared" si="2"/>
        <v>2284688.64</v>
      </c>
    </row>
    <row r="28" spans="1:21" ht="36" x14ac:dyDescent="0.25">
      <c r="A28" s="22">
        <v>2376</v>
      </c>
      <c r="B28" s="22" t="s">
        <v>28</v>
      </c>
      <c r="C28" s="22" t="s">
        <v>29</v>
      </c>
      <c r="D28" s="22" t="s">
        <v>42</v>
      </c>
      <c r="E28" s="22" t="s">
        <v>64</v>
      </c>
      <c r="F28" s="22">
        <v>3374.6</v>
      </c>
      <c r="G28" s="9">
        <v>9.73</v>
      </c>
      <c r="H28" s="12" t="s">
        <v>31</v>
      </c>
      <c r="I28" s="19" t="s">
        <v>65</v>
      </c>
      <c r="J28" s="29">
        <v>42125</v>
      </c>
      <c r="K28" s="25">
        <v>2311329.7200000002</v>
      </c>
      <c r="L28" s="13">
        <f t="shared" si="0"/>
        <v>394018.29599999997</v>
      </c>
      <c r="M28" s="25">
        <v>2037537.3</v>
      </c>
      <c r="N28" s="25">
        <v>396655.53</v>
      </c>
      <c r="O28" s="13">
        <f t="shared" si="3"/>
        <v>273792.42000000016</v>
      </c>
      <c r="P28" s="25">
        <v>802235.59</v>
      </c>
      <c r="Q28" s="27" t="s">
        <v>34</v>
      </c>
      <c r="R28" s="26" t="s">
        <v>34</v>
      </c>
      <c r="S28" s="28">
        <v>1235301.6299999999</v>
      </c>
      <c r="T28" s="15">
        <f t="shared" si="1"/>
        <v>2037537.2199999997</v>
      </c>
      <c r="U28" s="15">
        <f t="shared" si="2"/>
        <v>2311329.6399999997</v>
      </c>
    </row>
    <row r="29" spans="1:21" ht="36" x14ac:dyDescent="0.25">
      <c r="A29" s="22">
        <v>2270</v>
      </c>
      <c r="B29" s="22" t="s">
        <v>28</v>
      </c>
      <c r="C29" s="22" t="s">
        <v>29</v>
      </c>
      <c r="D29" s="22" t="s">
        <v>42</v>
      </c>
      <c r="E29" s="22" t="s">
        <v>66</v>
      </c>
      <c r="F29" s="22">
        <v>3401.9</v>
      </c>
      <c r="G29" s="9">
        <v>9.73</v>
      </c>
      <c r="H29" s="12" t="s">
        <v>31</v>
      </c>
      <c r="I29" s="19" t="s">
        <v>67</v>
      </c>
      <c r="J29" s="29">
        <v>42095</v>
      </c>
      <c r="K29" s="25">
        <v>2526654.85</v>
      </c>
      <c r="L29" s="13">
        <f t="shared" si="0"/>
        <v>397205.84400000004</v>
      </c>
      <c r="M29" s="25">
        <v>2146319.7200000002</v>
      </c>
      <c r="N29" s="25">
        <v>404999.72</v>
      </c>
      <c r="O29" s="13">
        <f t="shared" si="3"/>
        <v>380335.12999999989</v>
      </c>
      <c r="P29" s="34">
        <v>2125685</v>
      </c>
      <c r="Q29" s="27" t="s">
        <v>34</v>
      </c>
      <c r="R29" s="26" t="s">
        <v>34</v>
      </c>
      <c r="S29" s="28">
        <v>20634.39</v>
      </c>
      <c r="T29" s="15">
        <f t="shared" si="1"/>
        <v>2146319.39</v>
      </c>
      <c r="U29" s="15">
        <f t="shared" si="2"/>
        <v>2526654.52</v>
      </c>
    </row>
    <row r="30" spans="1:21" ht="36" x14ac:dyDescent="0.25">
      <c r="A30" s="22">
        <v>2272</v>
      </c>
      <c r="B30" s="22" t="s">
        <v>28</v>
      </c>
      <c r="C30" s="22" t="s">
        <v>29</v>
      </c>
      <c r="D30" s="22" t="s">
        <v>42</v>
      </c>
      <c r="E30" s="22">
        <v>15</v>
      </c>
      <c r="F30" s="22">
        <v>3405.7</v>
      </c>
      <c r="G30" s="9">
        <v>9.73</v>
      </c>
      <c r="H30" s="12" t="s">
        <v>31</v>
      </c>
      <c r="I30" s="19" t="s">
        <v>68</v>
      </c>
      <c r="J30" s="29">
        <v>42095</v>
      </c>
      <c r="K30" s="25">
        <v>2504807.5299999998</v>
      </c>
      <c r="L30" s="13">
        <f t="shared" si="0"/>
        <v>397649.53200000001</v>
      </c>
      <c r="M30" s="25">
        <v>2131683.62</v>
      </c>
      <c r="N30" s="25">
        <v>383485.7</v>
      </c>
      <c r="O30" s="26">
        <f t="shared" si="3"/>
        <v>373123.90999999968</v>
      </c>
      <c r="P30" s="25">
        <v>1973566.23</v>
      </c>
      <c r="Q30" s="27" t="s">
        <v>34</v>
      </c>
      <c r="R30" s="26" t="s">
        <v>34</v>
      </c>
      <c r="S30" s="28">
        <v>158117.39000000001</v>
      </c>
      <c r="T30" s="15">
        <f t="shared" si="1"/>
        <v>2131683.62</v>
      </c>
      <c r="U30" s="15">
        <f t="shared" si="2"/>
        <v>2504807.5299999998</v>
      </c>
    </row>
    <row r="31" spans="1:21" ht="36.75" customHeight="1" x14ac:dyDescent="0.25">
      <c r="A31" s="9">
        <v>3763</v>
      </c>
      <c r="B31" s="11" t="s">
        <v>28</v>
      </c>
      <c r="C31" s="11" t="s">
        <v>29</v>
      </c>
      <c r="D31" s="11" t="s">
        <v>69</v>
      </c>
      <c r="E31" s="35">
        <v>4</v>
      </c>
      <c r="F31" s="9">
        <v>3776.7</v>
      </c>
      <c r="G31" s="9">
        <v>9.73</v>
      </c>
      <c r="H31" s="12" t="s">
        <v>31</v>
      </c>
      <c r="I31" s="11" t="s">
        <v>70</v>
      </c>
      <c r="J31" s="11" t="s">
        <v>71</v>
      </c>
      <c r="K31" s="13">
        <v>2379429.4900000002</v>
      </c>
      <c r="L31" s="13">
        <f t="shared" si="0"/>
        <v>440967.49199999997</v>
      </c>
      <c r="M31" s="13">
        <v>1509906.92</v>
      </c>
      <c r="N31" s="13">
        <v>423781.39</v>
      </c>
      <c r="O31" s="13">
        <f>K31-M31</f>
        <v>869522.5700000003</v>
      </c>
      <c r="P31" s="13">
        <v>791937.42</v>
      </c>
      <c r="Q31" s="36" t="s">
        <v>34</v>
      </c>
      <c r="R31" s="36" t="s">
        <v>34</v>
      </c>
      <c r="S31" s="14">
        <v>717969.61</v>
      </c>
      <c r="T31" s="15">
        <f t="shared" si="1"/>
        <v>1509907.03</v>
      </c>
      <c r="U31" s="15">
        <f t="shared" si="2"/>
        <v>2379429.6000000006</v>
      </c>
    </row>
    <row r="32" spans="1:21" ht="35.25" customHeight="1" x14ac:dyDescent="0.25">
      <c r="A32" s="9">
        <v>690</v>
      </c>
      <c r="B32" s="11" t="s">
        <v>28</v>
      </c>
      <c r="C32" s="11" t="s">
        <v>29</v>
      </c>
      <c r="D32" s="11" t="s">
        <v>69</v>
      </c>
      <c r="E32" s="35" t="s">
        <v>72</v>
      </c>
      <c r="F32" s="9">
        <v>3204.2</v>
      </c>
      <c r="G32" s="9">
        <v>9.73</v>
      </c>
      <c r="H32" s="12" t="s">
        <v>31</v>
      </c>
      <c r="I32" s="11" t="s">
        <v>73</v>
      </c>
      <c r="J32" s="11" t="s">
        <v>40</v>
      </c>
      <c r="K32" s="13">
        <v>2261908.77</v>
      </c>
      <c r="L32" s="13">
        <f t="shared" si="0"/>
        <v>374122.39199999999</v>
      </c>
      <c r="M32" s="13">
        <v>1808994.65</v>
      </c>
      <c r="N32" s="13">
        <v>360323.23</v>
      </c>
      <c r="O32" s="13">
        <f>K32-M32</f>
        <v>452914.12000000011</v>
      </c>
      <c r="P32" s="13">
        <v>801287</v>
      </c>
      <c r="Q32" s="36" t="s">
        <v>34</v>
      </c>
      <c r="R32" s="36" t="s">
        <v>34</v>
      </c>
      <c r="S32" s="14">
        <v>1007707.75</v>
      </c>
      <c r="T32" s="15">
        <f t="shared" si="1"/>
        <v>1808994.75</v>
      </c>
      <c r="U32" s="15">
        <f t="shared" si="2"/>
        <v>2261908.87</v>
      </c>
    </row>
    <row r="33" spans="1:21" ht="36" customHeight="1" x14ac:dyDescent="0.25">
      <c r="A33" s="22">
        <v>795</v>
      </c>
      <c r="B33" s="11" t="s">
        <v>28</v>
      </c>
      <c r="C33" s="11" t="s">
        <v>29</v>
      </c>
      <c r="D33" s="11" t="s">
        <v>69</v>
      </c>
      <c r="E33" s="22" t="s">
        <v>74</v>
      </c>
      <c r="F33" s="22">
        <v>3229.1</v>
      </c>
      <c r="G33" s="9">
        <v>9.73</v>
      </c>
      <c r="H33" s="12" t="s">
        <v>31</v>
      </c>
      <c r="I33" s="11" t="s">
        <v>75</v>
      </c>
      <c r="J33" s="24">
        <v>42036</v>
      </c>
      <c r="K33" s="25">
        <v>2443185.7000000002</v>
      </c>
      <c r="L33" s="13">
        <f t="shared" si="0"/>
        <v>377029.71600000001</v>
      </c>
      <c r="M33" s="25">
        <v>2022488.34</v>
      </c>
      <c r="N33" s="25">
        <v>362474.54</v>
      </c>
      <c r="O33" s="26">
        <f t="shared" ref="O33:O53" si="5">K33-M33</f>
        <v>420697.3600000001</v>
      </c>
      <c r="P33" s="30">
        <v>2001790</v>
      </c>
      <c r="Q33" s="36" t="s">
        <v>34</v>
      </c>
      <c r="R33" s="36" t="s">
        <v>34</v>
      </c>
      <c r="S33" s="37">
        <v>20698.490000000002</v>
      </c>
      <c r="T33" s="15">
        <f t="shared" si="1"/>
        <v>2022488.49</v>
      </c>
      <c r="U33" s="15">
        <f t="shared" si="2"/>
        <v>2443185.85</v>
      </c>
    </row>
    <row r="34" spans="1:21" ht="36" x14ac:dyDescent="0.25">
      <c r="A34" s="22">
        <v>3860</v>
      </c>
      <c r="B34" s="22" t="s">
        <v>28</v>
      </c>
      <c r="C34" s="22" t="s">
        <v>29</v>
      </c>
      <c r="D34" s="22" t="s">
        <v>76</v>
      </c>
      <c r="E34" s="22">
        <v>6</v>
      </c>
      <c r="F34" s="22">
        <v>3409.4</v>
      </c>
      <c r="G34" s="9">
        <v>9.73</v>
      </c>
      <c r="H34" s="12" t="s">
        <v>31</v>
      </c>
      <c r="I34" s="19" t="s">
        <v>77</v>
      </c>
      <c r="J34" s="29">
        <v>42036</v>
      </c>
      <c r="K34" s="25">
        <v>2579557.54</v>
      </c>
      <c r="L34" s="13">
        <f t="shared" si="0"/>
        <v>398081.54399999999</v>
      </c>
      <c r="M34" s="25">
        <v>2119772.35</v>
      </c>
      <c r="N34" s="25">
        <v>372148.74</v>
      </c>
      <c r="O34" s="13">
        <f t="shared" si="5"/>
        <v>459785.18999999994</v>
      </c>
      <c r="P34" s="25">
        <v>1362759</v>
      </c>
      <c r="Q34" s="27" t="s">
        <v>34</v>
      </c>
      <c r="R34" s="26" t="s">
        <v>34</v>
      </c>
      <c r="S34" s="28">
        <v>757013.35</v>
      </c>
      <c r="T34" s="15">
        <f t="shared" si="1"/>
        <v>2119772.35</v>
      </c>
      <c r="U34" s="15">
        <f t="shared" si="2"/>
        <v>2579557.54</v>
      </c>
    </row>
    <row r="35" spans="1:21" ht="36" x14ac:dyDescent="0.25">
      <c r="A35" s="22">
        <v>3717</v>
      </c>
      <c r="B35" s="22" t="s">
        <v>28</v>
      </c>
      <c r="C35" s="22" t="s">
        <v>29</v>
      </c>
      <c r="D35" s="22" t="s">
        <v>76</v>
      </c>
      <c r="E35" s="22" t="s">
        <v>78</v>
      </c>
      <c r="F35" s="22">
        <v>3409</v>
      </c>
      <c r="G35" s="9">
        <v>9.73</v>
      </c>
      <c r="H35" s="12" t="s">
        <v>31</v>
      </c>
      <c r="I35" s="19" t="s">
        <v>79</v>
      </c>
      <c r="J35" s="29">
        <v>42430</v>
      </c>
      <c r="K35" s="25">
        <v>2207766.84</v>
      </c>
      <c r="L35" s="13">
        <f t="shared" si="0"/>
        <v>398034.83999999997</v>
      </c>
      <c r="M35" s="25">
        <v>1819974.84</v>
      </c>
      <c r="N35" s="25">
        <v>352465.32</v>
      </c>
      <c r="O35" s="13">
        <f t="shared" si="5"/>
        <v>387791.99999999977</v>
      </c>
      <c r="P35" s="27">
        <v>795897.16</v>
      </c>
      <c r="Q35" s="27" t="s">
        <v>34</v>
      </c>
      <c r="R35" s="26" t="s">
        <v>34</v>
      </c>
      <c r="S35" s="28">
        <v>1024077.68</v>
      </c>
      <c r="T35" s="15">
        <f t="shared" si="1"/>
        <v>1819974.84</v>
      </c>
      <c r="U35" s="15">
        <f t="shared" si="2"/>
        <v>2207766.84</v>
      </c>
    </row>
    <row r="36" spans="1:21" ht="36" x14ac:dyDescent="0.25">
      <c r="A36" s="22">
        <v>3716</v>
      </c>
      <c r="B36" s="22" t="s">
        <v>28</v>
      </c>
      <c r="C36" s="22" t="s">
        <v>29</v>
      </c>
      <c r="D36" s="22" t="s">
        <v>76</v>
      </c>
      <c r="E36" s="22" t="s">
        <v>80</v>
      </c>
      <c r="F36" s="22">
        <v>3364.9</v>
      </c>
      <c r="G36" s="9">
        <v>9.73</v>
      </c>
      <c r="H36" s="12" t="s">
        <v>31</v>
      </c>
      <c r="I36" s="19" t="s">
        <v>81</v>
      </c>
      <c r="J36" s="29">
        <v>42125</v>
      </c>
      <c r="K36" s="25">
        <v>2476192.23</v>
      </c>
      <c r="L36" s="13">
        <f t="shared" si="0"/>
        <v>392885.72400000005</v>
      </c>
      <c r="M36" s="25">
        <v>2079233.59</v>
      </c>
      <c r="N36" s="25">
        <v>399106.86</v>
      </c>
      <c r="O36" s="13">
        <f t="shared" si="5"/>
        <v>396958.6399999999</v>
      </c>
      <c r="P36" s="38">
        <v>2055280.9</v>
      </c>
      <c r="Q36" s="27" t="s">
        <v>34</v>
      </c>
      <c r="R36" s="26" t="s">
        <v>34</v>
      </c>
      <c r="S36" s="28">
        <v>23952.69</v>
      </c>
      <c r="T36" s="15">
        <f t="shared" si="1"/>
        <v>2079233.5899999999</v>
      </c>
      <c r="U36" s="15">
        <f t="shared" si="2"/>
        <v>2476192.2299999995</v>
      </c>
    </row>
    <row r="37" spans="1:21" ht="36" x14ac:dyDescent="0.25">
      <c r="A37" s="9">
        <v>4225</v>
      </c>
      <c r="B37" s="11" t="s">
        <v>28</v>
      </c>
      <c r="C37" s="11" t="s">
        <v>29</v>
      </c>
      <c r="D37" s="11" t="s">
        <v>69</v>
      </c>
      <c r="E37" s="9">
        <v>8</v>
      </c>
      <c r="F37" s="9" t="s">
        <v>82</v>
      </c>
      <c r="G37" s="9">
        <v>9.73</v>
      </c>
      <c r="H37" s="12" t="s">
        <v>31</v>
      </c>
      <c r="I37" s="11" t="s">
        <v>83</v>
      </c>
      <c r="J37" s="39" t="s">
        <v>84</v>
      </c>
      <c r="K37" s="13">
        <v>1891468.08</v>
      </c>
      <c r="L37" s="13">
        <v>518364.77</v>
      </c>
      <c r="M37" s="13">
        <v>1768118.88</v>
      </c>
      <c r="N37" s="13">
        <v>620960.30000000005</v>
      </c>
      <c r="O37" s="13">
        <f>K37-M37</f>
        <v>123349.20000000019</v>
      </c>
      <c r="P37" s="13">
        <v>1374038</v>
      </c>
      <c r="Q37" s="26" t="s">
        <v>34</v>
      </c>
      <c r="R37" s="26" t="s">
        <v>34</v>
      </c>
      <c r="S37" s="14">
        <v>394080.9</v>
      </c>
      <c r="T37" s="40">
        <f>S37+P37</f>
        <v>1768118.9</v>
      </c>
      <c r="U37" s="40">
        <f>S37+P37+O37</f>
        <v>1891468.1</v>
      </c>
    </row>
    <row r="38" spans="1:21" ht="36" x14ac:dyDescent="0.25">
      <c r="A38" s="22">
        <v>2377</v>
      </c>
      <c r="B38" s="22" t="s">
        <v>28</v>
      </c>
      <c r="C38" s="22" t="s">
        <v>29</v>
      </c>
      <c r="D38" s="22" t="s">
        <v>76</v>
      </c>
      <c r="E38" s="22" t="s">
        <v>85</v>
      </c>
      <c r="F38" s="22">
        <v>1596.7</v>
      </c>
      <c r="G38" s="9">
        <v>9.73</v>
      </c>
      <c r="H38" s="12" t="s">
        <v>31</v>
      </c>
      <c r="I38" s="19" t="s">
        <v>86</v>
      </c>
      <c r="J38" s="29">
        <v>42125</v>
      </c>
      <c r="K38" s="25">
        <v>1174660.19</v>
      </c>
      <c r="L38" s="13">
        <f t="shared" si="0"/>
        <v>186430.69200000001</v>
      </c>
      <c r="M38" s="25">
        <v>975086.91</v>
      </c>
      <c r="N38" s="25">
        <v>188827.89</v>
      </c>
      <c r="O38" s="13">
        <f t="shared" si="5"/>
        <v>199573.27999999991</v>
      </c>
      <c r="P38" s="25">
        <v>803061</v>
      </c>
      <c r="Q38" s="27" t="s">
        <v>34</v>
      </c>
      <c r="R38" s="26" t="s">
        <v>34</v>
      </c>
      <c r="S38" s="28">
        <v>172025.91</v>
      </c>
      <c r="T38" s="15">
        <f t="shared" si="1"/>
        <v>975086.91</v>
      </c>
      <c r="U38" s="15">
        <f t="shared" si="2"/>
        <v>1174660.19</v>
      </c>
    </row>
    <row r="39" spans="1:21" ht="36" x14ac:dyDescent="0.25">
      <c r="A39" s="22">
        <v>3715</v>
      </c>
      <c r="B39" s="22" t="s">
        <v>28</v>
      </c>
      <c r="C39" s="22" t="s">
        <v>29</v>
      </c>
      <c r="D39" s="22" t="s">
        <v>76</v>
      </c>
      <c r="E39" s="22">
        <v>10</v>
      </c>
      <c r="F39" s="22">
        <v>3159.4</v>
      </c>
      <c r="G39" s="9">
        <v>9.73</v>
      </c>
      <c r="H39" s="12" t="s">
        <v>31</v>
      </c>
      <c r="I39" s="19" t="s">
        <v>87</v>
      </c>
      <c r="J39" s="29">
        <v>42644</v>
      </c>
      <c r="K39" s="25">
        <v>1931863.67</v>
      </c>
      <c r="L39" s="13">
        <f t="shared" si="0"/>
        <v>368891.54400000005</v>
      </c>
      <c r="M39" s="25">
        <v>1588060.46</v>
      </c>
      <c r="N39" s="25">
        <v>325876.98</v>
      </c>
      <c r="O39" s="13">
        <f t="shared" si="5"/>
        <v>343803.20999999996</v>
      </c>
      <c r="P39" s="25">
        <v>1149466.31</v>
      </c>
      <c r="Q39" s="27" t="s">
        <v>34</v>
      </c>
      <c r="R39" s="26" t="s">
        <v>34</v>
      </c>
      <c r="S39" s="28">
        <v>438594.15</v>
      </c>
      <c r="T39" s="15">
        <f t="shared" si="1"/>
        <v>1588060.46</v>
      </c>
      <c r="U39" s="15">
        <f t="shared" si="2"/>
        <v>1931863.67</v>
      </c>
    </row>
    <row r="40" spans="1:21" ht="36" x14ac:dyDescent="0.25">
      <c r="A40" s="22">
        <v>2533</v>
      </c>
      <c r="B40" s="22" t="s">
        <v>28</v>
      </c>
      <c r="C40" s="22" t="s">
        <v>29</v>
      </c>
      <c r="D40" s="22" t="s">
        <v>76</v>
      </c>
      <c r="E40" s="22" t="s">
        <v>88</v>
      </c>
      <c r="F40" s="22">
        <v>1573.2</v>
      </c>
      <c r="G40" s="9">
        <v>9.73</v>
      </c>
      <c r="H40" s="12" t="s">
        <v>31</v>
      </c>
      <c r="I40" s="19" t="s">
        <v>89</v>
      </c>
      <c r="J40" s="29">
        <v>42186</v>
      </c>
      <c r="K40" s="25">
        <v>1181114.79</v>
      </c>
      <c r="L40" s="13">
        <f t="shared" si="0"/>
        <v>183686.83199999999</v>
      </c>
      <c r="M40" s="25">
        <v>958930.44</v>
      </c>
      <c r="N40" s="25">
        <v>215727.44</v>
      </c>
      <c r="O40" s="13">
        <f t="shared" si="5"/>
        <v>222184.35000000009</v>
      </c>
      <c r="P40" s="25">
        <v>267467</v>
      </c>
      <c r="Q40" s="27" t="s">
        <v>34</v>
      </c>
      <c r="R40" s="26" t="s">
        <v>34</v>
      </c>
      <c r="S40" s="28">
        <v>691463.44</v>
      </c>
      <c r="T40" s="15">
        <f t="shared" si="1"/>
        <v>958930.44</v>
      </c>
      <c r="U40" s="15">
        <f t="shared" si="2"/>
        <v>1181114.79</v>
      </c>
    </row>
    <row r="41" spans="1:21" ht="36" x14ac:dyDescent="0.25">
      <c r="A41" s="22">
        <v>3859</v>
      </c>
      <c r="B41" s="22" t="s">
        <v>28</v>
      </c>
      <c r="C41" s="22" t="s">
        <v>29</v>
      </c>
      <c r="D41" s="22" t="s">
        <v>76</v>
      </c>
      <c r="E41" s="22" t="s">
        <v>90</v>
      </c>
      <c r="F41" s="22">
        <v>1567.8</v>
      </c>
      <c r="G41" s="9">
        <v>9.73</v>
      </c>
      <c r="H41" s="12" t="s">
        <v>31</v>
      </c>
      <c r="I41" s="19" t="s">
        <v>91</v>
      </c>
      <c r="J41" s="29">
        <v>42125</v>
      </c>
      <c r="K41" s="25">
        <v>1153396.19</v>
      </c>
      <c r="L41" s="13">
        <f t="shared" si="0"/>
        <v>183056.32799999998</v>
      </c>
      <c r="M41" s="25">
        <v>964634.1</v>
      </c>
      <c r="N41" s="25">
        <v>162102.09</v>
      </c>
      <c r="O41" s="13">
        <f t="shared" si="5"/>
        <v>188762.08999999997</v>
      </c>
      <c r="P41" s="25">
        <v>285203</v>
      </c>
      <c r="Q41" s="27" t="s">
        <v>34</v>
      </c>
      <c r="R41" s="26" t="s">
        <v>34</v>
      </c>
      <c r="S41" s="28">
        <v>679431.1</v>
      </c>
      <c r="T41" s="15">
        <f t="shared" si="1"/>
        <v>964634.1</v>
      </c>
      <c r="U41" s="15">
        <f t="shared" si="2"/>
        <v>1153396.19</v>
      </c>
    </row>
    <row r="42" spans="1:21" ht="36" x14ac:dyDescent="0.25">
      <c r="A42" s="22">
        <v>2378</v>
      </c>
      <c r="B42" s="22" t="s">
        <v>28</v>
      </c>
      <c r="C42" s="22" t="s">
        <v>29</v>
      </c>
      <c r="D42" s="22" t="s">
        <v>76</v>
      </c>
      <c r="E42" s="22">
        <v>14</v>
      </c>
      <c r="F42" s="22">
        <v>3367.7</v>
      </c>
      <c r="G42" s="9">
        <v>9.73</v>
      </c>
      <c r="H42" s="12" t="s">
        <v>31</v>
      </c>
      <c r="I42" s="19" t="s">
        <v>92</v>
      </c>
      <c r="J42" s="29">
        <v>42125</v>
      </c>
      <c r="K42" s="25">
        <v>2477429.4900000002</v>
      </c>
      <c r="L42" s="13">
        <f t="shared" si="0"/>
        <v>393212.652</v>
      </c>
      <c r="M42" s="25">
        <v>2114087.7599999998</v>
      </c>
      <c r="N42" s="25">
        <v>369764.81</v>
      </c>
      <c r="O42" s="13">
        <f t="shared" si="5"/>
        <v>363341.73000000045</v>
      </c>
      <c r="P42" s="25">
        <v>1546269.55</v>
      </c>
      <c r="Q42" s="27" t="s">
        <v>34</v>
      </c>
      <c r="R42" s="26" t="s">
        <v>34</v>
      </c>
      <c r="S42" s="28">
        <v>567818.21</v>
      </c>
      <c r="T42" s="15">
        <f t="shared" si="1"/>
        <v>2114087.7599999998</v>
      </c>
      <c r="U42" s="15">
        <f t="shared" si="2"/>
        <v>2477429.4900000002</v>
      </c>
    </row>
    <row r="43" spans="1:21" ht="36" x14ac:dyDescent="0.25">
      <c r="A43" s="22">
        <v>2199</v>
      </c>
      <c r="B43" s="22" t="s">
        <v>28</v>
      </c>
      <c r="C43" s="22" t="s">
        <v>29</v>
      </c>
      <c r="D43" s="22" t="s">
        <v>76</v>
      </c>
      <c r="E43" s="22" t="s">
        <v>93</v>
      </c>
      <c r="F43" s="22">
        <v>1592</v>
      </c>
      <c r="G43" s="9">
        <v>9.73</v>
      </c>
      <c r="H43" s="12" t="s">
        <v>31</v>
      </c>
      <c r="I43" s="19" t="s">
        <v>94</v>
      </c>
      <c r="J43" s="29">
        <v>42095</v>
      </c>
      <c r="K43" s="25">
        <v>1182544.1299999999</v>
      </c>
      <c r="L43" s="13">
        <f t="shared" si="0"/>
        <v>185881.91999999998</v>
      </c>
      <c r="M43" s="25">
        <v>996690.81</v>
      </c>
      <c r="N43" s="25">
        <v>176740.27</v>
      </c>
      <c r="O43" s="13">
        <f t="shared" si="5"/>
        <v>185853.31999999983</v>
      </c>
      <c r="P43" s="25">
        <v>305043</v>
      </c>
      <c r="Q43" s="27" t="s">
        <v>34</v>
      </c>
      <c r="R43" s="26" t="s">
        <v>34</v>
      </c>
      <c r="S43" s="28">
        <v>691647.81</v>
      </c>
      <c r="T43" s="15">
        <f t="shared" si="1"/>
        <v>996690.81</v>
      </c>
      <c r="U43" s="15">
        <f t="shared" si="2"/>
        <v>1182544.1299999999</v>
      </c>
    </row>
    <row r="44" spans="1:21" ht="42" customHeight="1" x14ac:dyDescent="0.25">
      <c r="A44" s="9">
        <v>169</v>
      </c>
      <c r="B44" s="11" t="s">
        <v>28</v>
      </c>
      <c r="C44" s="11" t="s">
        <v>29</v>
      </c>
      <c r="D44" s="11" t="s">
        <v>69</v>
      </c>
      <c r="E44" s="9">
        <v>16</v>
      </c>
      <c r="F44" s="9">
        <v>3172.6</v>
      </c>
      <c r="G44" s="9">
        <v>9.73</v>
      </c>
      <c r="H44" s="41" t="s">
        <v>95</v>
      </c>
      <c r="I44" s="11" t="s">
        <v>96</v>
      </c>
      <c r="J44" s="11" t="s">
        <v>40</v>
      </c>
      <c r="K44" s="13">
        <v>2153780.77</v>
      </c>
      <c r="L44" s="13">
        <f t="shared" si="0"/>
        <v>370432.77600000001</v>
      </c>
      <c r="M44" s="13">
        <v>2023883.87</v>
      </c>
      <c r="N44" s="13">
        <v>350265.89</v>
      </c>
      <c r="O44" s="13">
        <f>K44-M44</f>
        <v>129896.89999999991</v>
      </c>
      <c r="P44" s="13">
        <v>1070925</v>
      </c>
      <c r="Q44" s="26" t="s">
        <v>34</v>
      </c>
      <c r="R44" s="26" t="s">
        <v>34</v>
      </c>
      <c r="S44" s="14">
        <v>952958.77</v>
      </c>
      <c r="T44" s="15">
        <f t="shared" si="1"/>
        <v>2023883.77</v>
      </c>
      <c r="U44" s="15">
        <f t="shared" si="2"/>
        <v>2153780.67</v>
      </c>
    </row>
    <row r="45" spans="1:21" ht="44.25" customHeight="1" x14ac:dyDescent="0.25">
      <c r="A45" s="9">
        <v>2271</v>
      </c>
      <c r="B45" s="11" t="s">
        <v>28</v>
      </c>
      <c r="C45" s="11" t="s">
        <v>29</v>
      </c>
      <c r="D45" s="11" t="s">
        <v>69</v>
      </c>
      <c r="E45" s="35">
        <v>18</v>
      </c>
      <c r="F45" s="9">
        <v>1609</v>
      </c>
      <c r="G45" s="9">
        <v>9.73</v>
      </c>
      <c r="H45" s="41" t="s">
        <v>95</v>
      </c>
      <c r="I45" s="11" t="s">
        <v>97</v>
      </c>
      <c r="J45" s="11" t="s">
        <v>98</v>
      </c>
      <c r="K45" s="13">
        <v>1083416.28</v>
      </c>
      <c r="L45" s="13">
        <f t="shared" si="0"/>
        <v>187866.84000000003</v>
      </c>
      <c r="M45" s="13">
        <v>939760.54</v>
      </c>
      <c r="N45" s="13">
        <v>263712.49</v>
      </c>
      <c r="O45" s="13">
        <f>K45-M45</f>
        <v>143655.74</v>
      </c>
      <c r="P45" s="13">
        <v>757075.3</v>
      </c>
      <c r="Q45" s="26" t="s">
        <v>34</v>
      </c>
      <c r="R45" s="26" t="s">
        <v>34</v>
      </c>
      <c r="S45" s="14">
        <v>182685.24</v>
      </c>
      <c r="T45" s="15">
        <f t="shared" si="1"/>
        <v>939760.54</v>
      </c>
      <c r="U45" s="15">
        <f t="shared" si="2"/>
        <v>1083416.28</v>
      </c>
    </row>
    <row r="46" spans="1:21" ht="38.25" customHeight="1" x14ac:dyDescent="0.25">
      <c r="A46" s="22">
        <v>167</v>
      </c>
      <c r="B46" s="22" t="s">
        <v>28</v>
      </c>
      <c r="C46" s="22" t="s">
        <v>29</v>
      </c>
      <c r="D46" s="22" t="s">
        <v>76</v>
      </c>
      <c r="E46" s="22">
        <v>20</v>
      </c>
      <c r="F46" s="22">
        <v>3182.2</v>
      </c>
      <c r="G46" s="9">
        <v>9.73</v>
      </c>
      <c r="H46" s="12" t="s">
        <v>31</v>
      </c>
      <c r="I46" s="19" t="s">
        <v>99</v>
      </c>
      <c r="J46" s="29">
        <v>42036</v>
      </c>
      <c r="K46" s="25">
        <v>2229929.77</v>
      </c>
      <c r="L46" s="13">
        <f t="shared" si="0"/>
        <v>371553.67200000002</v>
      </c>
      <c r="M46" s="25">
        <v>1979100.59</v>
      </c>
      <c r="N46" s="25">
        <v>328957.14</v>
      </c>
      <c r="O46" s="13">
        <f t="shared" si="5"/>
        <v>250829.17999999993</v>
      </c>
      <c r="P46" s="25">
        <v>1205650.1100000001</v>
      </c>
      <c r="Q46" s="27" t="s">
        <v>34</v>
      </c>
      <c r="R46" s="26" t="s">
        <v>34</v>
      </c>
      <c r="S46" s="28">
        <v>773450.47</v>
      </c>
      <c r="T46" s="15">
        <f t="shared" si="1"/>
        <v>1979100.58</v>
      </c>
      <c r="U46" s="15">
        <f t="shared" si="2"/>
        <v>2229929.7599999998</v>
      </c>
    </row>
    <row r="47" spans="1:21" ht="37.5" customHeight="1" x14ac:dyDescent="0.25">
      <c r="A47" s="22">
        <v>3762</v>
      </c>
      <c r="B47" s="22" t="s">
        <v>28</v>
      </c>
      <c r="C47" s="22" t="s">
        <v>29</v>
      </c>
      <c r="D47" s="22" t="s">
        <v>76</v>
      </c>
      <c r="E47" s="22">
        <v>22</v>
      </c>
      <c r="F47" s="22">
        <v>3904.9</v>
      </c>
      <c r="G47" s="9">
        <v>9.73</v>
      </c>
      <c r="H47" s="12" t="s">
        <v>31</v>
      </c>
      <c r="I47" s="19" t="s">
        <v>100</v>
      </c>
      <c r="J47" s="29">
        <v>42552</v>
      </c>
      <c r="K47" s="25">
        <v>2278274.9700000002</v>
      </c>
      <c r="L47" s="13">
        <f t="shared" si="0"/>
        <v>455936.12400000007</v>
      </c>
      <c r="M47" s="25">
        <v>1848399.44</v>
      </c>
      <c r="N47" s="25">
        <v>866061.42</v>
      </c>
      <c r="O47" s="13">
        <f>K47-M47</f>
        <v>429875.53000000026</v>
      </c>
      <c r="P47" s="25">
        <v>793294</v>
      </c>
      <c r="Q47" s="27" t="s">
        <v>34</v>
      </c>
      <c r="R47" s="26" t="s">
        <v>34</v>
      </c>
      <c r="S47" s="28">
        <v>1055105.44</v>
      </c>
      <c r="T47" s="15">
        <f t="shared" si="1"/>
        <v>1848399.44</v>
      </c>
      <c r="U47" s="15">
        <f t="shared" si="2"/>
        <v>2278274.9700000002</v>
      </c>
    </row>
    <row r="48" spans="1:21" ht="37.5" customHeight="1" x14ac:dyDescent="0.25">
      <c r="A48" s="22">
        <v>692</v>
      </c>
      <c r="B48" s="22" t="s">
        <v>28</v>
      </c>
      <c r="C48" s="22" t="s">
        <v>29</v>
      </c>
      <c r="D48" s="22" t="s">
        <v>76</v>
      </c>
      <c r="E48" s="22" t="s">
        <v>101</v>
      </c>
      <c r="F48" s="22">
        <v>3249.4</v>
      </c>
      <c r="G48" s="9">
        <v>9.73</v>
      </c>
      <c r="H48" s="12" t="s">
        <v>31</v>
      </c>
      <c r="I48" s="19" t="s">
        <v>102</v>
      </c>
      <c r="J48" s="29">
        <v>42036</v>
      </c>
      <c r="K48" s="25">
        <v>2293896.48</v>
      </c>
      <c r="L48" s="13">
        <f t="shared" si="0"/>
        <v>379399.94400000002</v>
      </c>
      <c r="M48" s="25">
        <v>2078758.2</v>
      </c>
      <c r="N48" s="25">
        <v>388381.01</v>
      </c>
      <c r="O48" s="13">
        <f t="shared" ref="O48:O49" si="6">K48-M48</f>
        <v>215138.28000000003</v>
      </c>
      <c r="P48" s="25">
        <v>1929977.09</v>
      </c>
      <c r="Q48" s="27" t="s">
        <v>34</v>
      </c>
      <c r="R48" s="26" t="s">
        <v>34</v>
      </c>
      <c r="S48" s="28">
        <v>148781.01999999999</v>
      </c>
      <c r="T48" s="15">
        <f t="shared" si="1"/>
        <v>2078758.11</v>
      </c>
      <c r="U48" s="15">
        <f t="shared" si="2"/>
        <v>2293896.39</v>
      </c>
    </row>
    <row r="49" spans="1:21" ht="40.5" customHeight="1" x14ac:dyDescent="0.25">
      <c r="A49" s="22">
        <v>2385</v>
      </c>
      <c r="B49" s="22" t="s">
        <v>28</v>
      </c>
      <c r="C49" s="22" t="s">
        <v>29</v>
      </c>
      <c r="D49" s="22" t="s">
        <v>76</v>
      </c>
      <c r="E49" s="22">
        <v>24</v>
      </c>
      <c r="F49" s="22">
        <v>1594.5</v>
      </c>
      <c r="G49" s="9">
        <v>9.73</v>
      </c>
      <c r="H49" s="12" t="s">
        <v>31</v>
      </c>
      <c r="I49" s="19" t="s">
        <v>103</v>
      </c>
      <c r="J49" s="29">
        <v>42125</v>
      </c>
      <c r="K49" s="25">
        <v>1077400.3</v>
      </c>
      <c r="L49" s="13">
        <f t="shared" si="0"/>
        <v>186173.82</v>
      </c>
      <c r="M49" s="25">
        <v>928405.78</v>
      </c>
      <c r="N49" s="25">
        <v>192230.03</v>
      </c>
      <c r="O49" s="13">
        <f t="shared" si="6"/>
        <v>148994.52000000002</v>
      </c>
      <c r="P49" s="25">
        <v>231081.2</v>
      </c>
      <c r="Q49" s="27" t="s">
        <v>34</v>
      </c>
      <c r="R49" s="26" t="s">
        <v>34</v>
      </c>
      <c r="S49" s="28">
        <v>697324.7</v>
      </c>
      <c r="T49" s="15">
        <f t="shared" si="1"/>
        <v>928405.89999999991</v>
      </c>
      <c r="U49" s="15">
        <f t="shared" si="2"/>
        <v>1077400.42</v>
      </c>
    </row>
    <row r="50" spans="1:21" ht="35.25" customHeight="1" x14ac:dyDescent="0.25">
      <c r="A50" s="9">
        <v>171</v>
      </c>
      <c r="B50" s="11" t="s">
        <v>28</v>
      </c>
      <c r="C50" s="11" t="s">
        <v>29</v>
      </c>
      <c r="D50" s="11" t="s">
        <v>69</v>
      </c>
      <c r="E50" s="9">
        <v>26</v>
      </c>
      <c r="F50" s="9">
        <v>3379.2</v>
      </c>
      <c r="G50" s="9">
        <v>9.73</v>
      </c>
      <c r="H50" s="12" t="s">
        <v>31</v>
      </c>
      <c r="I50" s="11" t="s">
        <v>104</v>
      </c>
      <c r="J50" s="11" t="s">
        <v>40</v>
      </c>
      <c r="K50" s="13">
        <v>2310610.84</v>
      </c>
      <c r="L50" s="13">
        <f t="shared" si="0"/>
        <v>394555.39199999999</v>
      </c>
      <c r="M50" s="13">
        <v>2206344.96</v>
      </c>
      <c r="N50" s="13">
        <v>393874.32</v>
      </c>
      <c r="O50" s="13">
        <f t="shared" si="5"/>
        <v>104265.87999999989</v>
      </c>
      <c r="P50" s="13">
        <v>2177214.9</v>
      </c>
      <c r="Q50" s="26" t="s">
        <v>34</v>
      </c>
      <c r="R50" s="26" t="s">
        <v>34</v>
      </c>
      <c r="S50" s="31">
        <v>29130.09</v>
      </c>
      <c r="T50" s="15">
        <f t="shared" si="1"/>
        <v>2206344.9899999998</v>
      </c>
      <c r="U50" s="15">
        <f t="shared" si="2"/>
        <v>2310610.8699999996</v>
      </c>
    </row>
    <row r="51" spans="1:21" ht="35.25" customHeight="1" x14ac:dyDescent="0.25">
      <c r="A51" s="9">
        <v>2384</v>
      </c>
      <c r="B51" s="11" t="s">
        <v>28</v>
      </c>
      <c r="C51" s="11" t="s">
        <v>29</v>
      </c>
      <c r="D51" s="11" t="s">
        <v>69</v>
      </c>
      <c r="E51" s="9" t="s">
        <v>105</v>
      </c>
      <c r="F51" s="9">
        <v>3246</v>
      </c>
      <c r="G51" s="9">
        <v>9.73</v>
      </c>
      <c r="H51" s="12" t="s">
        <v>31</v>
      </c>
      <c r="I51" s="11" t="s">
        <v>106</v>
      </c>
      <c r="J51" s="11" t="s">
        <v>36</v>
      </c>
      <c r="K51" s="13">
        <v>2215263.7999999998</v>
      </c>
      <c r="L51" s="13">
        <f t="shared" si="0"/>
        <v>379002.96</v>
      </c>
      <c r="M51" s="13">
        <v>2027120.8</v>
      </c>
      <c r="N51" s="13">
        <v>367546.97</v>
      </c>
      <c r="O51" s="13">
        <f t="shared" si="5"/>
        <v>188142.99999999977</v>
      </c>
      <c r="P51" s="13">
        <v>1420172.7</v>
      </c>
      <c r="Q51" s="26" t="s">
        <v>34</v>
      </c>
      <c r="R51" s="26" t="s">
        <v>34</v>
      </c>
      <c r="S51" s="14">
        <v>606947.91</v>
      </c>
      <c r="T51" s="15">
        <f t="shared" si="1"/>
        <v>2027120.6099999999</v>
      </c>
      <c r="U51" s="15">
        <f t="shared" si="2"/>
        <v>2215263.6099999994</v>
      </c>
    </row>
    <row r="52" spans="1:21" ht="35.25" customHeight="1" x14ac:dyDescent="0.25">
      <c r="A52" s="10">
        <v>168</v>
      </c>
      <c r="B52" s="39" t="s">
        <v>28</v>
      </c>
      <c r="C52" s="39" t="s">
        <v>29</v>
      </c>
      <c r="D52" s="39" t="s">
        <v>69</v>
      </c>
      <c r="E52" s="10">
        <v>28</v>
      </c>
      <c r="F52" s="10">
        <v>1582.2</v>
      </c>
      <c r="G52" s="10">
        <v>9.73</v>
      </c>
      <c r="H52" s="42" t="s">
        <v>31</v>
      </c>
      <c r="I52" s="11" t="s">
        <v>107</v>
      </c>
      <c r="J52" s="39" t="s">
        <v>40</v>
      </c>
      <c r="K52" s="13">
        <v>1117423</v>
      </c>
      <c r="L52" s="13">
        <f t="shared" si="0"/>
        <v>184737.67200000002</v>
      </c>
      <c r="M52" s="13">
        <v>948210.09</v>
      </c>
      <c r="N52" s="13">
        <v>216087.5</v>
      </c>
      <c r="O52" s="13">
        <f>K52-M52</f>
        <v>169212.91000000003</v>
      </c>
      <c r="P52" s="13">
        <v>935946.74</v>
      </c>
      <c r="Q52" s="26" t="s">
        <v>34</v>
      </c>
      <c r="R52" s="26" t="s">
        <v>34</v>
      </c>
      <c r="S52" s="14">
        <v>12263.35</v>
      </c>
      <c r="T52" s="15">
        <f t="shared" si="1"/>
        <v>948210.09</v>
      </c>
      <c r="U52" s="15">
        <f t="shared" si="2"/>
        <v>1117423</v>
      </c>
    </row>
    <row r="53" spans="1:21" ht="36" x14ac:dyDescent="0.25">
      <c r="A53" s="22">
        <v>2421</v>
      </c>
      <c r="B53" s="22" t="s">
        <v>28</v>
      </c>
      <c r="C53" s="22" t="s">
        <v>29</v>
      </c>
      <c r="D53" s="22" t="s">
        <v>108</v>
      </c>
      <c r="E53" s="22">
        <v>4</v>
      </c>
      <c r="F53" s="22">
        <v>4574.8</v>
      </c>
      <c r="G53" s="9">
        <v>9.73</v>
      </c>
      <c r="H53" s="12" t="s">
        <v>31</v>
      </c>
      <c r="I53" s="19" t="s">
        <v>109</v>
      </c>
      <c r="J53" s="29">
        <v>42156</v>
      </c>
      <c r="K53" s="25">
        <v>3333344.68</v>
      </c>
      <c r="L53" s="13">
        <f t="shared" si="0"/>
        <v>534153.64800000004</v>
      </c>
      <c r="M53" s="25">
        <v>2758984.75</v>
      </c>
      <c r="N53" s="25">
        <v>514692.3</v>
      </c>
      <c r="O53" s="13">
        <f t="shared" si="5"/>
        <v>574359.93000000017</v>
      </c>
      <c r="P53" s="25">
        <v>1351932</v>
      </c>
      <c r="Q53" s="27" t="s">
        <v>34</v>
      </c>
      <c r="R53" s="26" t="s">
        <v>34</v>
      </c>
      <c r="S53" s="28">
        <v>1407052.75</v>
      </c>
      <c r="T53" s="15">
        <f t="shared" si="1"/>
        <v>2758984.75</v>
      </c>
      <c r="U53" s="15">
        <f t="shared" si="2"/>
        <v>3333344.68</v>
      </c>
    </row>
    <row r="54" spans="1:21" ht="36" x14ac:dyDescent="0.25">
      <c r="A54" s="22">
        <v>3136</v>
      </c>
      <c r="B54" s="22" t="s">
        <v>28</v>
      </c>
      <c r="C54" s="22" t="s">
        <v>29</v>
      </c>
      <c r="D54" s="22" t="s">
        <v>108</v>
      </c>
      <c r="E54" s="22">
        <v>6</v>
      </c>
      <c r="F54" s="22">
        <v>4567.8</v>
      </c>
      <c r="G54" s="9">
        <v>9.73</v>
      </c>
      <c r="H54" s="12" t="s">
        <v>31</v>
      </c>
      <c r="I54" s="19" t="s">
        <v>110</v>
      </c>
      <c r="J54" s="29">
        <v>42430</v>
      </c>
      <c r="K54" s="25">
        <v>3035270.75</v>
      </c>
      <c r="L54" s="13">
        <f t="shared" si="0"/>
        <v>533336.32799999998</v>
      </c>
      <c r="M54" s="25">
        <v>2439128.59</v>
      </c>
      <c r="N54" s="25">
        <v>503037.59</v>
      </c>
      <c r="O54" s="13">
        <f t="shared" si="3"/>
        <v>596142.16000000015</v>
      </c>
      <c r="P54" s="25">
        <v>2338857.75</v>
      </c>
      <c r="Q54" s="27" t="s">
        <v>34</v>
      </c>
      <c r="R54" s="26" t="s">
        <v>34</v>
      </c>
      <c r="S54" s="28">
        <v>100270.84</v>
      </c>
      <c r="T54" s="15">
        <f t="shared" si="1"/>
        <v>2439128.59</v>
      </c>
      <c r="U54" s="15">
        <f t="shared" si="2"/>
        <v>3035270.75</v>
      </c>
    </row>
    <row r="55" spans="1:21" ht="36" x14ac:dyDescent="0.25">
      <c r="A55" s="22">
        <v>2269</v>
      </c>
      <c r="B55" s="22" t="s">
        <v>28</v>
      </c>
      <c r="C55" s="22" t="s">
        <v>29</v>
      </c>
      <c r="D55" s="22" t="s">
        <v>108</v>
      </c>
      <c r="E55" s="22">
        <v>12</v>
      </c>
      <c r="F55" s="22">
        <v>4582.1400000000003</v>
      </c>
      <c r="G55" s="9">
        <v>9.73</v>
      </c>
      <c r="H55" s="12" t="s">
        <v>31</v>
      </c>
      <c r="I55" s="19" t="s">
        <v>111</v>
      </c>
      <c r="J55" s="29">
        <v>42095</v>
      </c>
      <c r="K55" s="25">
        <v>3401251.27</v>
      </c>
      <c r="L55" s="13">
        <f t="shared" si="0"/>
        <v>535010.66639999999</v>
      </c>
      <c r="M55" s="25">
        <v>2757714.75</v>
      </c>
      <c r="N55" s="25">
        <v>536798.31000000006</v>
      </c>
      <c r="O55" s="26">
        <f t="shared" si="3"/>
        <v>643536.52</v>
      </c>
      <c r="P55" s="25">
        <v>1746746.14</v>
      </c>
      <c r="Q55" s="27" t="s">
        <v>34</v>
      </c>
      <c r="R55" s="26" t="s">
        <v>34</v>
      </c>
      <c r="S55" s="28">
        <v>1010968.61</v>
      </c>
      <c r="T55" s="15">
        <f t="shared" si="1"/>
        <v>2757714.75</v>
      </c>
      <c r="U55" s="15">
        <f t="shared" si="2"/>
        <v>3401251.27</v>
      </c>
    </row>
    <row r="56" spans="1:21" ht="45" customHeight="1" x14ac:dyDescent="0.25">
      <c r="A56" s="22">
        <v>166</v>
      </c>
      <c r="B56" s="22" t="s">
        <v>28</v>
      </c>
      <c r="C56" s="22" t="s">
        <v>29</v>
      </c>
      <c r="D56" s="22" t="s">
        <v>108</v>
      </c>
      <c r="E56" s="22">
        <v>14</v>
      </c>
      <c r="F56" s="22">
        <v>4517.3</v>
      </c>
      <c r="G56" s="9">
        <v>9.73</v>
      </c>
      <c r="H56" s="12" t="s">
        <v>31</v>
      </c>
      <c r="I56" s="19" t="s">
        <v>112</v>
      </c>
      <c r="J56" s="29">
        <v>42036</v>
      </c>
      <c r="K56" s="25">
        <v>3188789.18</v>
      </c>
      <c r="L56" s="13">
        <f t="shared" si="0"/>
        <v>527439.94800000009</v>
      </c>
      <c r="M56" s="25">
        <v>2838664.18</v>
      </c>
      <c r="N56" s="25">
        <v>587563.05000000005</v>
      </c>
      <c r="O56" s="13">
        <f t="shared" si="3"/>
        <v>350125</v>
      </c>
      <c r="P56" s="25">
        <v>2287742.5</v>
      </c>
      <c r="Q56" s="27" t="s">
        <v>34</v>
      </c>
      <c r="R56" s="26" t="s">
        <v>34</v>
      </c>
      <c r="S56" s="28">
        <v>550921.74</v>
      </c>
      <c r="T56" s="15">
        <f t="shared" si="1"/>
        <v>2838664.24</v>
      </c>
      <c r="U56" s="15">
        <f t="shared" si="2"/>
        <v>3188789.24</v>
      </c>
    </row>
    <row r="57" spans="1:21" ht="36" x14ac:dyDescent="0.25">
      <c r="A57" s="22">
        <v>2267</v>
      </c>
      <c r="B57" s="22" t="s">
        <v>28</v>
      </c>
      <c r="C57" s="22" t="s">
        <v>29</v>
      </c>
      <c r="D57" s="22" t="s">
        <v>108</v>
      </c>
      <c r="E57" s="22">
        <v>16</v>
      </c>
      <c r="F57" s="22">
        <v>4593.8999999999996</v>
      </c>
      <c r="G57" s="9">
        <v>9.73</v>
      </c>
      <c r="H57" s="12" t="s">
        <v>31</v>
      </c>
      <c r="I57" s="19" t="s">
        <v>113</v>
      </c>
      <c r="J57" s="29">
        <v>42095</v>
      </c>
      <c r="K57" s="25">
        <v>3412133.11</v>
      </c>
      <c r="L57" s="13">
        <f t="shared" si="0"/>
        <v>536383.76399999997</v>
      </c>
      <c r="M57" s="25">
        <v>2801467.09</v>
      </c>
      <c r="N57" s="25">
        <v>539413.28</v>
      </c>
      <c r="O57" s="13">
        <f t="shared" si="3"/>
        <v>610666.02</v>
      </c>
      <c r="P57" s="25">
        <v>2137236.7000000002</v>
      </c>
      <c r="Q57" s="27" t="s">
        <v>34</v>
      </c>
      <c r="R57" s="26" t="s">
        <v>34</v>
      </c>
      <c r="S57" s="28">
        <v>664230.39</v>
      </c>
      <c r="T57" s="15">
        <f t="shared" si="1"/>
        <v>2801467.0900000003</v>
      </c>
      <c r="U57" s="15">
        <f t="shared" si="2"/>
        <v>3412133.1100000003</v>
      </c>
    </row>
    <row r="58" spans="1:21" ht="36" x14ac:dyDescent="0.25">
      <c r="A58" s="22">
        <v>486</v>
      </c>
      <c r="B58" s="22" t="s">
        <v>28</v>
      </c>
      <c r="C58" s="22" t="s">
        <v>29</v>
      </c>
      <c r="D58" s="22" t="s">
        <v>114</v>
      </c>
      <c r="E58" s="22">
        <v>15</v>
      </c>
      <c r="F58" s="22">
        <v>2347.3000000000002</v>
      </c>
      <c r="G58" s="9">
        <v>9.73</v>
      </c>
      <c r="H58" s="12" t="s">
        <v>31</v>
      </c>
      <c r="I58" s="19" t="s">
        <v>115</v>
      </c>
      <c r="J58" s="29">
        <v>42787</v>
      </c>
      <c r="K58" s="25">
        <v>1243317.8</v>
      </c>
      <c r="L58" s="13">
        <f t="shared" si="0"/>
        <v>274070.74800000002</v>
      </c>
      <c r="M58" s="25">
        <v>1151504.5</v>
      </c>
      <c r="N58" s="34">
        <v>238009.24</v>
      </c>
      <c r="O58" s="13">
        <f t="shared" si="3"/>
        <v>91813.300000000047</v>
      </c>
      <c r="P58" s="27">
        <v>0</v>
      </c>
      <c r="Q58" s="27" t="s">
        <v>34</v>
      </c>
      <c r="R58" s="26" t="s">
        <v>34</v>
      </c>
      <c r="S58" s="28">
        <v>1151504.5</v>
      </c>
      <c r="T58" s="15">
        <f t="shared" si="1"/>
        <v>1151504.5</v>
      </c>
      <c r="U58" s="15">
        <f t="shared" si="2"/>
        <v>1243317.8</v>
      </c>
    </row>
    <row r="59" spans="1:21" ht="36" x14ac:dyDescent="0.25">
      <c r="A59" s="22">
        <v>791</v>
      </c>
      <c r="B59" s="22" t="s">
        <v>28</v>
      </c>
      <c r="C59" s="22" t="s">
        <v>29</v>
      </c>
      <c r="D59" s="22" t="s">
        <v>116</v>
      </c>
      <c r="E59" s="22">
        <v>17</v>
      </c>
      <c r="F59" s="22">
        <v>623.5</v>
      </c>
      <c r="G59" s="9">
        <v>9.73</v>
      </c>
      <c r="H59" s="12" t="s">
        <v>31</v>
      </c>
      <c r="I59" s="19" t="s">
        <v>117</v>
      </c>
      <c r="J59" s="29">
        <v>42036</v>
      </c>
      <c r="K59" s="25">
        <v>471719.52</v>
      </c>
      <c r="L59" s="13">
        <f t="shared" si="0"/>
        <v>72799.860000000015</v>
      </c>
      <c r="M59" s="25">
        <v>429032.29</v>
      </c>
      <c r="N59" s="25">
        <v>78955.839999999997</v>
      </c>
      <c r="O59" s="13">
        <f t="shared" si="3"/>
        <v>42687.23000000004</v>
      </c>
      <c r="P59" s="25">
        <v>332076</v>
      </c>
      <c r="Q59" s="27" t="s">
        <v>34</v>
      </c>
      <c r="R59" s="26" t="s">
        <v>34</v>
      </c>
      <c r="S59" s="28">
        <v>96956.29</v>
      </c>
      <c r="T59" s="15">
        <f t="shared" si="1"/>
        <v>429032.29</v>
      </c>
      <c r="U59" s="15">
        <f t="shared" si="2"/>
        <v>471719.52</v>
      </c>
    </row>
    <row r="60" spans="1:21" ht="36" x14ac:dyDescent="0.25">
      <c r="A60" s="22">
        <v>3263</v>
      </c>
      <c r="B60" s="22" t="s">
        <v>28</v>
      </c>
      <c r="C60" s="22" t="s">
        <v>29</v>
      </c>
      <c r="D60" s="22" t="s">
        <v>118</v>
      </c>
      <c r="E60" s="22">
        <v>1</v>
      </c>
      <c r="F60" s="22">
        <v>632</v>
      </c>
      <c r="G60" s="9">
        <v>9.73</v>
      </c>
      <c r="H60" s="12" t="s">
        <v>31</v>
      </c>
      <c r="I60" s="19" t="s">
        <v>119</v>
      </c>
      <c r="J60" s="29">
        <v>42552</v>
      </c>
      <c r="K60" s="25">
        <v>400814.18</v>
      </c>
      <c r="L60" s="13">
        <f t="shared" si="0"/>
        <v>73792.320000000007</v>
      </c>
      <c r="M60" s="25">
        <v>352506.96</v>
      </c>
      <c r="N60" s="25">
        <v>73698.78</v>
      </c>
      <c r="O60" s="13">
        <f t="shared" si="3"/>
        <v>48307.219999999972</v>
      </c>
      <c r="P60" s="34">
        <v>287276.7</v>
      </c>
      <c r="Q60" s="27" t="s">
        <v>34</v>
      </c>
      <c r="R60" s="26" t="s">
        <v>34</v>
      </c>
      <c r="S60" s="28">
        <v>65230.26</v>
      </c>
      <c r="T60" s="15">
        <f t="shared" si="1"/>
        <v>352506.96</v>
      </c>
      <c r="U60" s="15">
        <f t="shared" si="2"/>
        <v>400814.18</v>
      </c>
    </row>
    <row r="61" spans="1:21" ht="36" x14ac:dyDescent="0.25">
      <c r="A61" s="22">
        <v>4336</v>
      </c>
      <c r="B61" s="22" t="s">
        <v>28</v>
      </c>
      <c r="C61" s="22" t="s">
        <v>29</v>
      </c>
      <c r="D61" s="22" t="s">
        <v>118</v>
      </c>
      <c r="E61" s="22">
        <v>3</v>
      </c>
      <c r="F61" s="22">
        <v>620.5</v>
      </c>
      <c r="G61" s="9">
        <v>9.73</v>
      </c>
      <c r="H61" s="12" t="s">
        <v>31</v>
      </c>
      <c r="I61" s="19" t="s">
        <v>120</v>
      </c>
      <c r="J61" s="29">
        <v>42887</v>
      </c>
      <c r="K61" s="25">
        <v>378599.76</v>
      </c>
      <c r="L61" s="13">
        <f t="shared" si="0"/>
        <v>72449.58</v>
      </c>
      <c r="M61" s="25">
        <v>260109.97</v>
      </c>
      <c r="N61" s="25">
        <v>73768.929999999993</v>
      </c>
      <c r="O61" s="13">
        <f t="shared" si="3"/>
        <v>118489.79000000001</v>
      </c>
      <c r="P61" s="34">
        <v>251833.9</v>
      </c>
      <c r="Q61" s="27" t="s">
        <v>34</v>
      </c>
      <c r="R61" s="26" t="s">
        <v>34</v>
      </c>
      <c r="S61" s="28">
        <v>8276.07</v>
      </c>
      <c r="T61" s="15">
        <f t="shared" si="1"/>
        <v>260109.97</v>
      </c>
      <c r="U61" s="15">
        <f t="shared" si="2"/>
        <v>378599.76</v>
      </c>
    </row>
    <row r="62" spans="1:21" ht="36" x14ac:dyDescent="0.25">
      <c r="A62" s="22">
        <v>2266</v>
      </c>
      <c r="B62" s="22" t="s">
        <v>28</v>
      </c>
      <c r="C62" s="22" t="s">
        <v>29</v>
      </c>
      <c r="D62" s="22" t="s">
        <v>118</v>
      </c>
      <c r="E62" s="22">
        <v>5</v>
      </c>
      <c r="F62" s="22">
        <v>616.9</v>
      </c>
      <c r="G62" s="9">
        <v>9.73</v>
      </c>
      <c r="H62" s="12" t="s">
        <v>31</v>
      </c>
      <c r="I62" s="19" t="s">
        <v>121</v>
      </c>
      <c r="J62" s="29">
        <v>42095</v>
      </c>
      <c r="K62" s="25">
        <v>458159.26</v>
      </c>
      <c r="L62" s="13">
        <f t="shared" si="0"/>
        <v>72029.244000000006</v>
      </c>
      <c r="M62" s="25">
        <v>329031.78999999998</v>
      </c>
      <c r="N62" s="25">
        <v>69024.990000000005</v>
      </c>
      <c r="O62" s="13">
        <f t="shared" si="3"/>
        <v>129127.47000000003</v>
      </c>
      <c r="P62" s="34">
        <v>193897</v>
      </c>
      <c r="Q62" s="27" t="s">
        <v>34</v>
      </c>
      <c r="R62" s="26" t="s">
        <v>34</v>
      </c>
      <c r="S62" s="28">
        <v>135134.79</v>
      </c>
      <c r="T62" s="15">
        <f t="shared" si="1"/>
        <v>329031.79000000004</v>
      </c>
      <c r="U62" s="15">
        <f t="shared" si="2"/>
        <v>458159.26000000007</v>
      </c>
    </row>
    <row r="63" spans="1:21" ht="36" x14ac:dyDescent="0.25">
      <c r="A63" s="22">
        <v>3048</v>
      </c>
      <c r="B63" s="22" t="s">
        <v>28</v>
      </c>
      <c r="C63" s="22" t="s">
        <v>29</v>
      </c>
      <c r="D63" s="22" t="s">
        <v>118</v>
      </c>
      <c r="E63" s="23">
        <v>29</v>
      </c>
      <c r="F63" s="22">
        <v>651.1</v>
      </c>
      <c r="G63" s="9">
        <v>9.73</v>
      </c>
      <c r="H63" s="12" t="s">
        <v>31</v>
      </c>
      <c r="I63" s="19" t="s">
        <v>122</v>
      </c>
      <c r="J63" s="29">
        <v>42430</v>
      </c>
      <c r="K63" s="25">
        <v>399619.12</v>
      </c>
      <c r="L63" s="13">
        <f t="shared" si="0"/>
        <v>76022.436000000002</v>
      </c>
      <c r="M63" s="25">
        <v>324790.78000000003</v>
      </c>
      <c r="N63" s="25">
        <v>64841.21</v>
      </c>
      <c r="O63" s="26">
        <f t="shared" si="3"/>
        <v>74828.339999999967</v>
      </c>
      <c r="P63" s="27">
        <v>113637</v>
      </c>
      <c r="Q63" s="27" t="s">
        <v>34</v>
      </c>
      <c r="R63" s="26" t="s">
        <v>34</v>
      </c>
      <c r="S63" s="28">
        <v>211153.78</v>
      </c>
      <c r="T63" s="15">
        <f t="shared" si="1"/>
        <v>324790.78000000003</v>
      </c>
      <c r="U63" s="15">
        <f t="shared" si="2"/>
        <v>399619.12</v>
      </c>
    </row>
    <row r="64" spans="1:21" ht="36" x14ac:dyDescent="0.25">
      <c r="A64" s="22">
        <v>2374</v>
      </c>
      <c r="B64" s="22" t="s">
        <v>28</v>
      </c>
      <c r="C64" s="22" t="s">
        <v>29</v>
      </c>
      <c r="D64" s="22" t="s">
        <v>123</v>
      </c>
      <c r="E64" s="22">
        <v>65</v>
      </c>
      <c r="F64" s="22">
        <v>625</v>
      </c>
      <c r="G64" s="9">
        <v>9.73</v>
      </c>
      <c r="H64" s="12" t="s">
        <v>31</v>
      </c>
      <c r="I64" s="19" t="s">
        <v>124</v>
      </c>
      <c r="J64" s="29">
        <v>42125</v>
      </c>
      <c r="K64" s="25">
        <v>459827.29</v>
      </c>
      <c r="L64" s="13">
        <f t="shared" si="0"/>
        <v>72975</v>
      </c>
      <c r="M64" s="25">
        <v>343823.04</v>
      </c>
      <c r="N64" s="25">
        <v>62950.82</v>
      </c>
      <c r="O64" s="13">
        <f t="shared" si="3"/>
        <v>116004.25</v>
      </c>
      <c r="P64" s="27">
        <v>0</v>
      </c>
      <c r="Q64" s="27" t="s">
        <v>34</v>
      </c>
      <c r="R64" s="26" t="s">
        <v>34</v>
      </c>
      <c r="S64" s="28">
        <v>343823.04</v>
      </c>
      <c r="T64" s="15">
        <f t="shared" si="1"/>
        <v>343823.04</v>
      </c>
      <c r="U64" s="15">
        <f t="shared" si="2"/>
        <v>459827.29</v>
      </c>
    </row>
    <row r="65" spans="1:21" ht="36" x14ac:dyDescent="0.25">
      <c r="A65" s="9">
        <v>3761</v>
      </c>
      <c r="B65" s="11" t="s">
        <v>28</v>
      </c>
      <c r="C65" s="11" t="s">
        <v>29</v>
      </c>
      <c r="D65" s="11" t="s">
        <v>123</v>
      </c>
      <c r="E65" s="9">
        <v>74</v>
      </c>
      <c r="F65" s="9">
        <v>2560.6999999999998</v>
      </c>
      <c r="G65" s="9">
        <v>9.73</v>
      </c>
      <c r="H65" s="12" t="s">
        <v>31</v>
      </c>
      <c r="I65" s="11" t="s">
        <v>125</v>
      </c>
      <c r="J65" s="11" t="s">
        <v>71</v>
      </c>
      <c r="K65" s="13">
        <v>1493942.18</v>
      </c>
      <c r="L65" s="13">
        <f t="shared" si="0"/>
        <v>298987.33199999999</v>
      </c>
      <c r="M65" s="13">
        <v>1407256.29</v>
      </c>
      <c r="N65" s="13">
        <v>326150.03000000003</v>
      </c>
      <c r="O65" s="13">
        <f>K65-M65</f>
        <v>86685.889999999898</v>
      </c>
      <c r="P65" s="13">
        <v>1162068.2</v>
      </c>
      <c r="Q65" s="26" t="s">
        <v>34</v>
      </c>
      <c r="R65" s="26" t="s">
        <v>34</v>
      </c>
      <c r="S65" s="31">
        <v>245188.12</v>
      </c>
      <c r="T65" s="15">
        <f t="shared" si="1"/>
        <v>1407256.3199999998</v>
      </c>
      <c r="U65" s="15">
        <f t="shared" si="2"/>
        <v>1493942.2099999997</v>
      </c>
    </row>
    <row r="66" spans="1:21" ht="39.75" customHeight="1" x14ac:dyDescent="0.25">
      <c r="A66" s="9">
        <v>165</v>
      </c>
      <c r="B66" s="11" t="s">
        <v>28</v>
      </c>
      <c r="C66" s="11" t="s">
        <v>29</v>
      </c>
      <c r="D66" s="11" t="s">
        <v>123</v>
      </c>
      <c r="E66" s="9">
        <v>78</v>
      </c>
      <c r="F66" s="9">
        <v>2536.8000000000002</v>
      </c>
      <c r="G66" s="9">
        <v>9.73</v>
      </c>
      <c r="H66" s="12" t="s">
        <v>31</v>
      </c>
      <c r="I66" s="11" t="s">
        <v>126</v>
      </c>
      <c r="J66" s="11" t="s">
        <v>40</v>
      </c>
      <c r="K66" s="13">
        <v>1790985.09</v>
      </c>
      <c r="L66" s="13">
        <f t="shared" si="0"/>
        <v>296196.76800000004</v>
      </c>
      <c r="M66" s="13">
        <v>1659174.5</v>
      </c>
      <c r="N66" s="13">
        <v>294905.5</v>
      </c>
      <c r="O66" s="13">
        <f>K66-M66</f>
        <v>131810.59000000008</v>
      </c>
      <c r="P66" s="13">
        <v>1399973.2</v>
      </c>
      <c r="Q66" s="26" t="s">
        <v>34</v>
      </c>
      <c r="R66" s="26" t="s">
        <v>34</v>
      </c>
      <c r="S66" s="14">
        <v>259201.37</v>
      </c>
      <c r="T66" s="15">
        <f t="shared" si="1"/>
        <v>1659174.5699999998</v>
      </c>
      <c r="U66" s="15">
        <f t="shared" si="2"/>
        <v>1790985.16</v>
      </c>
    </row>
    <row r="67" spans="1:21" ht="36" x14ac:dyDescent="0.25">
      <c r="A67" s="22">
        <v>3712</v>
      </c>
      <c r="B67" s="22" t="s">
        <v>28</v>
      </c>
      <c r="C67" s="22" t="s">
        <v>29</v>
      </c>
      <c r="D67" s="22" t="s">
        <v>123</v>
      </c>
      <c r="E67" s="22">
        <v>89</v>
      </c>
      <c r="F67" s="22">
        <v>657.2</v>
      </c>
      <c r="G67" s="9">
        <v>9.73</v>
      </c>
      <c r="H67" s="12" t="s">
        <v>31</v>
      </c>
      <c r="I67" s="19" t="s">
        <v>127</v>
      </c>
      <c r="J67" s="29">
        <v>42036</v>
      </c>
      <c r="K67" s="25">
        <v>497290.14</v>
      </c>
      <c r="L67" s="13">
        <f t="shared" si="0"/>
        <v>76734.672000000006</v>
      </c>
      <c r="M67" s="25">
        <v>421090.07</v>
      </c>
      <c r="N67" s="25">
        <v>66298.59</v>
      </c>
      <c r="O67" s="13">
        <f t="shared" si="3"/>
        <v>76200.070000000007</v>
      </c>
      <c r="P67" s="25">
        <v>358350</v>
      </c>
      <c r="Q67" s="27" t="s">
        <v>34</v>
      </c>
      <c r="R67" s="26" t="s">
        <v>34</v>
      </c>
      <c r="S67" s="28">
        <v>62742.07</v>
      </c>
      <c r="T67" s="15">
        <f t="shared" si="1"/>
        <v>421092.07</v>
      </c>
      <c r="U67" s="15">
        <f t="shared" si="2"/>
        <v>497292.14</v>
      </c>
    </row>
    <row r="68" spans="1:21" ht="36" x14ac:dyDescent="0.25">
      <c r="A68" s="22">
        <v>3710</v>
      </c>
      <c r="B68" s="22" t="s">
        <v>28</v>
      </c>
      <c r="C68" s="22" t="s">
        <v>29</v>
      </c>
      <c r="D68" s="22" t="s">
        <v>123</v>
      </c>
      <c r="E68" s="22">
        <v>91</v>
      </c>
      <c r="F68" s="22">
        <v>657.3</v>
      </c>
      <c r="G68" s="9">
        <v>9.73</v>
      </c>
      <c r="H68" s="12" t="s">
        <v>31</v>
      </c>
      <c r="I68" s="19" t="s">
        <v>128</v>
      </c>
      <c r="J68" s="29">
        <v>42430</v>
      </c>
      <c r="K68" s="25">
        <v>436819.18</v>
      </c>
      <c r="L68" s="13">
        <f t="shared" si="0"/>
        <v>76746.347999999998</v>
      </c>
      <c r="M68" s="25">
        <v>338971.05</v>
      </c>
      <c r="N68" s="25">
        <v>83262.100000000006</v>
      </c>
      <c r="O68" s="26">
        <f t="shared" si="3"/>
        <v>97848.13</v>
      </c>
      <c r="P68" s="27">
        <v>186997</v>
      </c>
      <c r="Q68" s="27" t="s">
        <v>34</v>
      </c>
      <c r="R68" s="26" t="s">
        <v>34</v>
      </c>
      <c r="S68" s="28">
        <v>151974.04999999999</v>
      </c>
      <c r="T68" s="15">
        <f t="shared" si="1"/>
        <v>338971.05</v>
      </c>
      <c r="U68" s="15">
        <f t="shared" si="2"/>
        <v>436819.18</v>
      </c>
    </row>
    <row r="69" spans="1:21" ht="36" x14ac:dyDescent="0.25">
      <c r="A69" s="22">
        <v>3588</v>
      </c>
      <c r="B69" s="22" t="s">
        <v>28</v>
      </c>
      <c r="C69" s="22" t="s">
        <v>29</v>
      </c>
      <c r="D69" s="22" t="s">
        <v>123</v>
      </c>
      <c r="E69" s="22">
        <v>93</v>
      </c>
      <c r="F69" s="22">
        <v>642.70000000000005</v>
      </c>
      <c r="G69" s="9">
        <v>9.73</v>
      </c>
      <c r="H69" s="12" t="s">
        <v>31</v>
      </c>
      <c r="I69" s="19" t="s">
        <v>129</v>
      </c>
      <c r="J69" s="29">
        <v>42644</v>
      </c>
      <c r="K69" s="25">
        <v>392987.69</v>
      </c>
      <c r="L69" s="13">
        <f t="shared" si="0"/>
        <v>75041.652000000002</v>
      </c>
      <c r="M69" s="25">
        <v>321381.77</v>
      </c>
      <c r="N69" s="25">
        <v>58205.16</v>
      </c>
      <c r="O69" s="13">
        <f t="shared" si="3"/>
        <v>71605.919999999984</v>
      </c>
      <c r="P69" s="27">
        <v>186997</v>
      </c>
      <c r="Q69" s="27" t="s">
        <v>34</v>
      </c>
      <c r="R69" s="26" t="s">
        <v>34</v>
      </c>
      <c r="S69" s="28">
        <v>134384.76999999999</v>
      </c>
      <c r="T69" s="15">
        <f t="shared" si="1"/>
        <v>321381.77</v>
      </c>
      <c r="U69" s="15">
        <f t="shared" si="2"/>
        <v>392987.69</v>
      </c>
    </row>
    <row r="70" spans="1:21" ht="36" x14ac:dyDescent="0.25">
      <c r="A70" s="22">
        <v>3589</v>
      </c>
      <c r="B70" s="22" t="s">
        <v>28</v>
      </c>
      <c r="C70" s="22" t="s">
        <v>29</v>
      </c>
      <c r="D70" s="22" t="s">
        <v>123</v>
      </c>
      <c r="E70" s="22">
        <v>95</v>
      </c>
      <c r="F70" s="22">
        <v>645.5</v>
      </c>
      <c r="G70" s="9">
        <v>9.73</v>
      </c>
      <c r="H70" s="12" t="s">
        <v>31</v>
      </c>
      <c r="I70" s="19" t="s">
        <v>130</v>
      </c>
      <c r="J70" s="29">
        <v>42644</v>
      </c>
      <c r="K70" s="25">
        <v>394778.58</v>
      </c>
      <c r="L70" s="13">
        <f t="shared" si="0"/>
        <v>75368.58</v>
      </c>
      <c r="M70" s="25">
        <v>298239.62</v>
      </c>
      <c r="N70" s="25">
        <v>56409.35</v>
      </c>
      <c r="O70" s="13">
        <f t="shared" si="3"/>
        <v>96538.960000000021</v>
      </c>
      <c r="P70" s="25">
        <v>264996.90000000002</v>
      </c>
      <c r="Q70" s="27" t="s">
        <v>34</v>
      </c>
      <c r="R70" s="26" t="s">
        <v>34</v>
      </c>
      <c r="S70" s="28">
        <v>33242.620000000003</v>
      </c>
      <c r="T70" s="15">
        <f t="shared" si="1"/>
        <v>298239.52</v>
      </c>
      <c r="U70" s="15">
        <f t="shared" si="2"/>
        <v>394778.48000000004</v>
      </c>
    </row>
    <row r="71" spans="1:21" ht="36" x14ac:dyDescent="0.25">
      <c r="A71" s="22">
        <v>6249</v>
      </c>
      <c r="B71" s="22" t="s">
        <v>28</v>
      </c>
      <c r="C71" s="22" t="s">
        <v>29</v>
      </c>
      <c r="D71" s="22" t="s">
        <v>123</v>
      </c>
      <c r="E71" s="22">
        <v>97</v>
      </c>
      <c r="F71" s="22">
        <v>647.4</v>
      </c>
      <c r="G71" s="9">
        <v>9.73</v>
      </c>
      <c r="H71" s="12" t="s">
        <v>31</v>
      </c>
      <c r="I71" s="19" t="s">
        <v>131</v>
      </c>
      <c r="J71" s="29">
        <v>42036</v>
      </c>
      <c r="K71" s="25">
        <v>439641.3</v>
      </c>
      <c r="L71" s="13">
        <f t="shared" si="0"/>
        <v>75590.423999999999</v>
      </c>
      <c r="M71" s="25">
        <v>313749.61</v>
      </c>
      <c r="N71" s="25">
        <v>52809.46</v>
      </c>
      <c r="O71" s="13">
        <f t="shared" si="3"/>
        <v>125891.69</v>
      </c>
      <c r="P71" s="25">
        <v>209706</v>
      </c>
      <c r="Q71" s="27" t="s">
        <v>34</v>
      </c>
      <c r="R71" s="26" t="s">
        <v>34</v>
      </c>
      <c r="S71" s="28">
        <v>104043.61</v>
      </c>
      <c r="T71" s="15">
        <f t="shared" si="1"/>
        <v>313749.61</v>
      </c>
      <c r="U71" s="15">
        <f t="shared" si="2"/>
        <v>439641.3</v>
      </c>
    </row>
    <row r="72" spans="1:21" ht="36" x14ac:dyDescent="0.25">
      <c r="A72" s="22">
        <v>3714</v>
      </c>
      <c r="B72" s="22" t="s">
        <v>28</v>
      </c>
      <c r="C72" s="22" t="s">
        <v>29</v>
      </c>
      <c r="D72" s="22" t="s">
        <v>132</v>
      </c>
      <c r="E72" s="22">
        <v>63</v>
      </c>
      <c r="F72" s="22">
        <v>634.6</v>
      </c>
      <c r="G72" s="9">
        <v>9.73</v>
      </c>
      <c r="H72" s="12" t="s">
        <v>31</v>
      </c>
      <c r="I72" s="19" t="s">
        <v>133</v>
      </c>
      <c r="J72" s="29">
        <v>42644</v>
      </c>
      <c r="K72" s="25">
        <v>388030.28</v>
      </c>
      <c r="L72" s="13">
        <f t="shared" si="0"/>
        <v>74095.896000000008</v>
      </c>
      <c r="M72" s="25">
        <v>322000.34000000003</v>
      </c>
      <c r="N72" s="25">
        <v>64603.44</v>
      </c>
      <c r="O72" s="26">
        <f t="shared" si="3"/>
        <v>66029.94</v>
      </c>
      <c r="P72" s="27">
        <v>125902.42</v>
      </c>
      <c r="Q72" s="27" t="s">
        <v>34</v>
      </c>
      <c r="R72" s="26" t="s">
        <v>34</v>
      </c>
      <c r="S72" s="28">
        <v>196097.92000000001</v>
      </c>
      <c r="T72" s="15">
        <f t="shared" si="1"/>
        <v>322000.34000000003</v>
      </c>
      <c r="U72" s="15">
        <f t="shared" si="2"/>
        <v>388030.28</v>
      </c>
    </row>
    <row r="73" spans="1:21" ht="36" x14ac:dyDescent="0.25">
      <c r="A73" s="22">
        <v>3858</v>
      </c>
      <c r="B73" s="22" t="s">
        <v>28</v>
      </c>
      <c r="C73" s="22" t="s">
        <v>29</v>
      </c>
      <c r="D73" s="22" t="s">
        <v>134</v>
      </c>
      <c r="E73" s="22">
        <v>34</v>
      </c>
      <c r="F73" s="22">
        <v>1945.1</v>
      </c>
      <c r="G73" s="9">
        <v>9.73</v>
      </c>
      <c r="H73" s="12" t="s">
        <v>31</v>
      </c>
      <c r="I73" s="19" t="s">
        <v>135</v>
      </c>
      <c r="J73" s="29">
        <v>42450</v>
      </c>
      <c r="K73" s="25">
        <v>1139731.93</v>
      </c>
      <c r="L73" s="13">
        <f t="shared" si="0"/>
        <v>227109.87599999999</v>
      </c>
      <c r="M73" s="25">
        <v>1062372.02</v>
      </c>
      <c r="N73" s="25">
        <v>197472.02</v>
      </c>
      <c r="O73" s="26">
        <f t="shared" si="3"/>
        <v>77359.909999999916</v>
      </c>
      <c r="P73" s="27">
        <v>803300</v>
      </c>
      <c r="Q73" s="27" t="s">
        <v>34</v>
      </c>
      <c r="R73" s="26" t="s">
        <v>34</v>
      </c>
      <c r="S73" s="28">
        <v>259072.84</v>
      </c>
      <c r="T73" s="15">
        <f t="shared" si="1"/>
        <v>1062372.8400000001</v>
      </c>
      <c r="U73" s="15">
        <f t="shared" si="2"/>
        <v>1139732.75</v>
      </c>
    </row>
    <row r="74" spans="1:21" ht="36" x14ac:dyDescent="0.25">
      <c r="A74" s="22">
        <v>3857</v>
      </c>
      <c r="B74" s="22" t="s">
        <v>28</v>
      </c>
      <c r="C74" s="22" t="s">
        <v>29</v>
      </c>
      <c r="D74" s="22" t="s">
        <v>132</v>
      </c>
      <c r="E74" s="22">
        <v>28</v>
      </c>
      <c r="F74" s="22">
        <v>1960.1</v>
      </c>
      <c r="G74" s="9">
        <v>9.73</v>
      </c>
      <c r="H74" s="12" t="s">
        <v>31</v>
      </c>
      <c r="I74" s="19" t="s">
        <v>136</v>
      </c>
      <c r="J74" s="29">
        <v>42450</v>
      </c>
      <c r="K74" s="25">
        <v>1156845.95</v>
      </c>
      <c r="L74" s="13">
        <f t="shared" si="0"/>
        <v>228861.27600000001</v>
      </c>
      <c r="M74" s="25">
        <v>1129632.98</v>
      </c>
      <c r="N74" s="25">
        <v>174453.26</v>
      </c>
      <c r="O74" s="26">
        <f t="shared" si="3"/>
        <v>27212.969999999972</v>
      </c>
      <c r="P74" s="27">
        <v>913500</v>
      </c>
      <c r="Q74" s="27" t="s">
        <v>34</v>
      </c>
      <c r="R74" s="26" t="s">
        <v>34</v>
      </c>
      <c r="S74" s="28">
        <v>216132.98</v>
      </c>
      <c r="T74" s="15">
        <f t="shared" si="1"/>
        <v>1129632.98</v>
      </c>
      <c r="U74" s="15">
        <f t="shared" si="2"/>
        <v>1156845.95</v>
      </c>
    </row>
    <row r="75" spans="1:21" ht="36" x14ac:dyDescent="0.25">
      <c r="A75" s="22">
        <v>3856</v>
      </c>
      <c r="B75" s="22" t="s">
        <v>28</v>
      </c>
      <c r="C75" s="22" t="s">
        <v>29</v>
      </c>
      <c r="D75" s="22" t="s">
        <v>132</v>
      </c>
      <c r="E75" s="22">
        <v>50</v>
      </c>
      <c r="F75" s="22">
        <v>395.4</v>
      </c>
      <c r="G75" s="9">
        <v>9.73</v>
      </c>
      <c r="H75" s="12" t="s">
        <v>31</v>
      </c>
      <c r="I75" s="19" t="s">
        <v>137</v>
      </c>
      <c r="J75" s="29">
        <v>42450</v>
      </c>
      <c r="K75" s="25">
        <v>242725.15</v>
      </c>
      <c r="L75" s="13">
        <f t="shared" si="0"/>
        <v>46166.903999999995</v>
      </c>
      <c r="M75" s="25">
        <v>220558.34</v>
      </c>
      <c r="N75" s="25">
        <v>66362.06</v>
      </c>
      <c r="O75" s="26">
        <f t="shared" si="3"/>
        <v>22166.809999999998</v>
      </c>
      <c r="P75" s="27">
        <v>158500</v>
      </c>
      <c r="Q75" s="27" t="s">
        <v>34</v>
      </c>
      <c r="R75" s="26" t="s">
        <v>34</v>
      </c>
      <c r="S75" s="28">
        <v>62058.34</v>
      </c>
      <c r="T75" s="15">
        <f t="shared" si="1"/>
        <v>220558.34</v>
      </c>
      <c r="U75" s="15">
        <f t="shared" si="2"/>
        <v>242725.15</v>
      </c>
    </row>
    <row r="76" spans="1:21" ht="36" x14ac:dyDescent="0.25">
      <c r="A76" s="22">
        <v>2471</v>
      </c>
      <c r="B76" s="22" t="s">
        <v>28</v>
      </c>
      <c r="C76" s="22" t="s">
        <v>29</v>
      </c>
      <c r="D76" s="22" t="s">
        <v>123</v>
      </c>
      <c r="E76" s="22">
        <v>72</v>
      </c>
      <c r="F76" s="22">
        <v>2773.8</v>
      </c>
      <c r="G76" s="9">
        <v>9.73</v>
      </c>
      <c r="H76" s="12" t="s">
        <v>31</v>
      </c>
      <c r="I76" s="19" t="s">
        <v>138</v>
      </c>
      <c r="J76" s="29">
        <v>42217</v>
      </c>
      <c r="K76" s="25">
        <v>1630218.05</v>
      </c>
      <c r="L76" s="13">
        <f t="shared" si="0"/>
        <v>323868.88800000004</v>
      </c>
      <c r="M76" s="25">
        <v>1495922.15</v>
      </c>
      <c r="N76" s="25">
        <v>376775.05</v>
      </c>
      <c r="O76" s="26">
        <f t="shared" si="3"/>
        <v>134295.90000000014</v>
      </c>
      <c r="P76" s="27">
        <v>750568</v>
      </c>
      <c r="Q76" s="27" t="s">
        <v>34</v>
      </c>
      <c r="R76" s="26" t="s">
        <v>34</v>
      </c>
      <c r="S76" s="28">
        <v>745354.15</v>
      </c>
      <c r="T76" s="15">
        <f t="shared" si="1"/>
        <v>1495922.15</v>
      </c>
      <c r="U76" s="15">
        <f t="shared" si="2"/>
        <v>1630218.05</v>
      </c>
    </row>
    <row r="77" spans="1:21" ht="36" x14ac:dyDescent="0.25">
      <c r="A77" s="22">
        <v>2473</v>
      </c>
      <c r="B77" s="22" t="s">
        <v>28</v>
      </c>
      <c r="C77" s="22" t="s">
        <v>29</v>
      </c>
      <c r="D77" s="22" t="s">
        <v>123</v>
      </c>
      <c r="E77" s="22">
        <v>76</v>
      </c>
      <c r="F77" s="22">
        <v>2548.4</v>
      </c>
      <c r="G77" s="9">
        <v>9.73</v>
      </c>
      <c r="H77" s="12" t="s">
        <v>31</v>
      </c>
      <c r="I77" s="19" t="s">
        <v>139</v>
      </c>
      <c r="J77" s="29">
        <v>42036</v>
      </c>
      <c r="K77" s="25">
        <v>1746301.49</v>
      </c>
      <c r="L77" s="13">
        <f t="shared" ref="L77:L78" si="7">F77*G77*12</f>
        <v>297551.18400000001</v>
      </c>
      <c r="M77" s="25">
        <v>1459434.11</v>
      </c>
      <c r="N77" s="25">
        <v>392462.41</v>
      </c>
      <c r="O77" s="26">
        <f t="shared" si="3"/>
        <v>286867.37999999989</v>
      </c>
      <c r="P77" s="27">
        <v>370090</v>
      </c>
      <c r="Q77" s="27" t="s">
        <v>34</v>
      </c>
      <c r="R77" s="26" t="s">
        <v>34</v>
      </c>
      <c r="S77" s="28">
        <v>1089344.1100000001</v>
      </c>
      <c r="T77" s="15">
        <f t="shared" ref="T77:T81" si="8">S77+P77</f>
        <v>1459434.11</v>
      </c>
      <c r="U77" s="15">
        <f t="shared" ref="U77:U81" si="9">S77+P77+O77</f>
        <v>1746301.49</v>
      </c>
    </row>
    <row r="78" spans="1:21" ht="36" x14ac:dyDescent="0.25">
      <c r="A78" s="22">
        <v>2559</v>
      </c>
      <c r="B78" s="22" t="s">
        <v>28</v>
      </c>
      <c r="C78" s="22" t="s">
        <v>29</v>
      </c>
      <c r="D78" s="22" t="s">
        <v>123</v>
      </c>
      <c r="E78" s="22" t="s">
        <v>140</v>
      </c>
      <c r="F78" s="22">
        <v>3214.2</v>
      </c>
      <c r="G78" s="9">
        <v>9.73</v>
      </c>
      <c r="H78" s="12" t="s">
        <v>31</v>
      </c>
      <c r="I78" s="19" t="s">
        <v>141</v>
      </c>
      <c r="J78" s="29">
        <v>42036</v>
      </c>
      <c r="K78" s="25">
        <v>2102397.38</v>
      </c>
      <c r="L78" s="13">
        <f t="shared" si="7"/>
        <v>375289.99200000003</v>
      </c>
      <c r="M78" s="25">
        <v>1713327.79</v>
      </c>
      <c r="N78" s="25">
        <v>395937.59</v>
      </c>
      <c r="O78" s="26">
        <f t="shared" si="3"/>
        <v>389069.58999999985</v>
      </c>
      <c r="P78" s="27">
        <v>364445</v>
      </c>
      <c r="Q78" s="27" t="s">
        <v>34</v>
      </c>
      <c r="R78" s="26" t="s">
        <v>34</v>
      </c>
      <c r="S78" s="28">
        <v>1348882.79</v>
      </c>
      <c r="T78" s="15">
        <f t="shared" si="8"/>
        <v>1713327.79</v>
      </c>
      <c r="U78" s="15">
        <f t="shared" si="9"/>
        <v>2102397.38</v>
      </c>
    </row>
    <row r="79" spans="1:21" ht="36" x14ac:dyDescent="0.25">
      <c r="A79" s="22">
        <v>3638</v>
      </c>
      <c r="B79" s="22" t="s">
        <v>28</v>
      </c>
      <c r="C79" s="22" t="s">
        <v>29</v>
      </c>
      <c r="D79" s="22" t="s">
        <v>123</v>
      </c>
      <c r="E79" s="22">
        <v>80</v>
      </c>
      <c r="F79" s="22">
        <v>3465.2</v>
      </c>
      <c r="G79" s="9">
        <v>9.73</v>
      </c>
      <c r="H79" s="12" t="s">
        <v>31</v>
      </c>
      <c r="I79" s="19" t="s">
        <v>142</v>
      </c>
      <c r="J79" s="29">
        <v>42527</v>
      </c>
      <c r="K79" s="25" t="s">
        <v>155</v>
      </c>
      <c r="L79" s="13"/>
      <c r="M79" s="25"/>
      <c r="N79" s="25">
        <v>87844.5</v>
      </c>
      <c r="O79" s="26" t="e">
        <f t="shared" si="3"/>
        <v>#VALUE!</v>
      </c>
      <c r="P79" s="27"/>
      <c r="Q79" s="27" t="s">
        <v>34</v>
      </c>
      <c r="R79" s="26" t="s">
        <v>34</v>
      </c>
      <c r="S79" s="28">
        <v>76695.740000000005</v>
      </c>
      <c r="T79" s="15">
        <f t="shared" si="8"/>
        <v>76695.740000000005</v>
      </c>
      <c r="U79" s="15" t="e">
        <f t="shared" si="9"/>
        <v>#VALUE!</v>
      </c>
    </row>
    <row r="80" spans="1:21" ht="36" x14ac:dyDescent="0.25">
      <c r="A80" s="22">
        <v>2481</v>
      </c>
      <c r="B80" s="22" t="s">
        <v>28</v>
      </c>
      <c r="C80" s="22" t="s">
        <v>29</v>
      </c>
      <c r="D80" s="22" t="s">
        <v>123</v>
      </c>
      <c r="E80" s="22">
        <v>82</v>
      </c>
      <c r="F80" s="22">
        <v>4163.8999999999996</v>
      </c>
      <c r="G80" s="9">
        <v>9.73</v>
      </c>
      <c r="H80" s="12" t="s">
        <v>31</v>
      </c>
      <c r="I80" s="19" t="s">
        <v>143</v>
      </c>
      <c r="J80" s="29">
        <v>42217</v>
      </c>
      <c r="K80" s="25" t="s">
        <v>155</v>
      </c>
      <c r="L80" s="13"/>
      <c r="M80" s="25"/>
      <c r="N80" s="25">
        <v>200136.46</v>
      </c>
      <c r="O80" s="26" t="e">
        <f t="shared" si="3"/>
        <v>#VALUE!</v>
      </c>
      <c r="P80" s="27"/>
      <c r="Q80" s="27" t="s">
        <v>34</v>
      </c>
      <c r="R80" s="26" t="s">
        <v>34</v>
      </c>
      <c r="S80" s="28">
        <v>61152.93</v>
      </c>
      <c r="T80" s="15">
        <f t="shared" si="8"/>
        <v>61152.93</v>
      </c>
      <c r="U80" s="15" t="e">
        <f t="shared" si="9"/>
        <v>#VALUE!</v>
      </c>
    </row>
    <row r="81" spans="1:21" ht="36" x14ac:dyDescent="0.25">
      <c r="A81" s="22"/>
      <c r="B81" s="22" t="s">
        <v>28</v>
      </c>
      <c r="C81" s="22" t="s">
        <v>29</v>
      </c>
      <c r="D81" s="22" t="s">
        <v>42</v>
      </c>
      <c r="E81" s="22" t="s">
        <v>156</v>
      </c>
      <c r="F81" s="22">
        <v>2924.4</v>
      </c>
      <c r="G81" s="9">
        <v>9.73</v>
      </c>
      <c r="H81" s="12" t="s">
        <v>31</v>
      </c>
      <c r="I81" s="19" t="s">
        <v>157</v>
      </c>
      <c r="J81" s="29"/>
      <c r="K81" s="70">
        <v>2041363.23</v>
      </c>
      <c r="L81" s="69">
        <f>F81*G81*12</f>
        <v>341452.94400000002</v>
      </c>
      <c r="M81" s="71">
        <v>1917436.82</v>
      </c>
      <c r="N81" s="71">
        <v>301844.42</v>
      </c>
      <c r="O81" s="26">
        <f t="shared" si="3"/>
        <v>123926.40999999992</v>
      </c>
      <c r="P81" s="71">
        <v>1250000</v>
      </c>
      <c r="Q81" s="27" t="s">
        <v>34</v>
      </c>
      <c r="R81" s="26" t="s">
        <v>34</v>
      </c>
      <c r="S81" s="28">
        <v>667436.81999999995</v>
      </c>
      <c r="T81" s="15">
        <f t="shared" si="8"/>
        <v>1917436.8199999998</v>
      </c>
      <c r="U81" s="15">
        <f t="shared" si="9"/>
        <v>2041363.2299999997</v>
      </c>
    </row>
    <row r="82" spans="1:21" x14ac:dyDescent="0.25">
      <c r="L82" s="43"/>
      <c r="N82" s="43"/>
      <c r="P82" s="43"/>
      <c r="S82" s="44"/>
    </row>
    <row r="83" spans="1:21" x14ac:dyDescent="0.25">
      <c r="N83" s="44"/>
      <c r="P83" s="43"/>
      <c r="S83" s="44"/>
    </row>
    <row r="85" spans="1:21" x14ac:dyDescent="0.25">
      <c r="C85" s="61" t="s">
        <v>144</v>
      </c>
      <c r="D85" s="61"/>
      <c r="E85" s="61"/>
      <c r="F85" s="61"/>
      <c r="G85" s="61"/>
      <c r="H85" s="45"/>
      <c r="I85" s="45"/>
      <c r="J85" s="46"/>
      <c r="K85" s="45"/>
      <c r="L85" s="45"/>
      <c r="M85" s="46"/>
      <c r="N85" s="62" t="s">
        <v>145</v>
      </c>
      <c r="O85" s="62"/>
      <c r="P85" s="45"/>
    </row>
    <row r="86" spans="1:21" x14ac:dyDescent="0.25">
      <c r="C86" s="46" t="s">
        <v>146</v>
      </c>
      <c r="D86" s="46"/>
      <c r="E86" s="46"/>
      <c r="F86" s="46"/>
      <c r="G86" s="46"/>
      <c r="H86" s="47"/>
      <c r="I86" s="47"/>
      <c r="J86" s="46"/>
      <c r="K86" s="48" t="s">
        <v>147</v>
      </c>
      <c r="L86" s="46"/>
      <c r="M86" s="46"/>
      <c r="N86" s="63" t="s">
        <v>148</v>
      </c>
      <c r="O86" s="63"/>
      <c r="P86" s="46"/>
    </row>
    <row r="87" spans="1:21" x14ac:dyDescent="0.25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9" t="s">
        <v>149</v>
      </c>
      <c r="N87" s="46"/>
      <c r="O87" s="46"/>
      <c r="P87" s="46"/>
    </row>
    <row r="88" spans="1:21" x14ac:dyDescent="0.25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1" x14ac:dyDescent="0.25">
      <c r="C89" s="46" t="s">
        <v>150</v>
      </c>
      <c r="D89" s="46"/>
      <c r="E89" s="62" t="s">
        <v>145</v>
      </c>
      <c r="F89" s="62"/>
      <c r="G89" s="46"/>
      <c r="H89" s="50">
        <v>44550</v>
      </c>
      <c r="I89" s="51"/>
      <c r="J89" s="64" t="s">
        <v>151</v>
      </c>
      <c r="K89" s="64"/>
      <c r="L89" s="46"/>
      <c r="M89" s="46"/>
      <c r="N89" s="46"/>
      <c r="O89" s="46"/>
      <c r="P89" s="46"/>
    </row>
    <row r="90" spans="1:21" x14ac:dyDescent="0.25">
      <c r="C90" s="46"/>
      <c r="D90" s="46"/>
      <c r="E90" s="60" t="s">
        <v>152</v>
      </c>
      <c r="F90" s="60"/>
      <c r="G90" s="46"/>
      <c r="H90" s="52" t="s">
        <v>153</v>
      </c>
      <c r="I90" s="46"/>
      <c r="J90" s="52" t="s">
        <v>154</v>
      </c>
      <c r="K90" s="46"/>
      <c r="L90" s="46"/>
      <c r="M90" s="46"/>
      <c r="N90" s="46"/>
      <c r="O90" s="46"/>
      <c r="P90" s="46"/>
    </row>
    <row r="91" spans="1:21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</sheetData>
  <mergeCells count="26">
    <mergeCell ref="E90:F90"/>
    <mergeCell ref="R9:R10"/>
    <mergeCell ref="S9:S10"/>
    <mergeCell ref="C85:G85"/>
    <mergeCell ref="N85:O85"/>
    <mergeCell ref="N86:O86"/>
    <mergeCell ref="E89:F89"/>
    <mergeCell ref="J89:K89"/>
    <mergeCell ref="J9:J10"/>
    <mergeCell ref="K9:L9"/>
    <mergeCell ref="M9:N9"/>
    <mergeCell ref="O9:O10"/>
    <mergeCell ref="P9:P10"/>
    <mergeCell ref="Q9:Q10"/>
    <mergeCell ref="I9:I10"/>
    <mergeCell ref="A9:A10"/>
    <mergeCell ref="B9:E9"/>
    <mergeCell ref="F9:F10"/>
    <mergeCell ref="G9:G10"/>
    <mergeCell ref="H9:H10"/>
    <mergeCell ref="E7:S7"/>
    <mergeCell ref="A1:S1"/>
    <mergeCell ref="A2:S2"/>
    <mergeCell ref="A3:S3"/>
    <mergeCell ref="A4:S4"/>
    <mergeCell ref="E6:S6"/>
  </mergeCells>
  <printOptions horizontalCentered="1"/>
  <pageMargins left="0.25" right="0.25" top="0.75" bottom="0.75" header="0.3" footer="0.3"/>
  <pageSetup paperSize="9" scale="54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эко-дом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2021-12-23T08:14:57Z</cp:lastPrinted>
  <dcterms:created xsi:type="dcterms:W3CDTF">2021-12-22T11:12:38Z</dcterms:created>
  <dcterms:modified xsi:type="dcterms:W3CDTF">2021-12-23T08:15:35Z</dcterms:modified>
</cp:coreProperties>
</file>