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9975"/>
  </bookViews>
  <sheets>
    <sheet name="эко-дом" sheetId="2" r:id="rId1"/>
    <sheet name="ТСЖ" sheetId="3" r:id="rId2"/>
  </sheets>
  <calcPr calcId="144525" refMode="R1C1"/>
</workbook>
</file>

<file path=xl/calcChain.xml><?xml version="1.0" encoding="utf-8"?>
<calcChain xmlns="http://schemas.openxmlformats.org/spreadsheetml/2006/main">
  <c r="T74" i="2" l="1"/>
  <c r="O74" i="2"/>
  <c r="U74" i="2" s="1"/>
  <c r="L74" i="2"/>
  <c r="T73" i="2"/>
  <c r="O73" i="2"/>
  <c r="U73" i="2" s="1"/>
  <c r="L73" i="2"/>
  <c r="T72" i="2"/>
  <c r="O72" i="2"/>
  <c r="U72" i="2" s="1"/>
  <c r="L7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12" i="2"/>
  <c r="L125" i="3"/>
  <c r="T37" i="2" l="1"/>
  <c r="O37" i="2"/>
  <c r="U37" i="2" s="1"/>
  <c r="L204" i="3"/>
  <c r="L182" i="3"/>
  <c r="L163" i="3"/>
  <c r="L144" i="3"/>
  <c r="L104" i="3"/>
  <c r="L83" i="3"/>
  <c r="L61" i="3"/>
  <c r="L40" i="3"/>
  <c r="L16" i="3"/>
  <c r="O204" i="3" l="1"/>
  <c r="T44" i="2" l="1"/>
  <c r="T45" i="2"/>
  <c r="O45" i="2"/>
  <c r="U45" i="2" s="1"/>
  <c r="O44" i="2"/>
  <c r="U44" i="2" s="1"/>
  <c r="T204" i="3" l="1"/>
  <c r="U204" i="3"/>
  <c r="T21" i="2" l="1"/>
  <c r="T70" i="2" l="1"/>
  <c r="O70" i="2"/>
  <c r="U70" i="2" s="1"/>
  <c r="T13" i="2" l="1"/>
  <c r="T14" i="2"/>
  <c r="T15" i="2"/>
  <c r="T16" i="2"/>
  <c r="T17" i="2"/>
  <c r="T18" i="2"/>
  <c r="T19" i="2"/>
  <c r="T20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8" i="2"/>
  <c r="T39" i="2"/>
  <c r="T40" i="2"/>
  <c r="T41" i="2"/>
  <c r="T42" i="2"/>
  <c r="T43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1" i="2"/>
  <c r="T12" i="2"/>
  <c r="O59" i="2" l="1"/>
  <c r="U59" i="2" s="1"/>
  <c r="O62" i="2" l="1"/>
  <c r="U62" i="2" s="1"/>
  <c r="O18" i="2" l="1"/>
  <c r="U18" i="2" s="1"/>
  <c r="O65" i="2" l="1"/>
  <c r="U65" i="2" s="1"/>
  <c r="O46" i="2"/>
  <c r="U46" i="2" s="1"/>
  <c r="O23" i="2"/>
  <c r="U23" i="2" s="1"/>
  <c r="O55" i="2"/>
  <c r="U55" i="2" s="1"/>
  <c r="O51" i="2"/>
  <c r="U51" i="2" s="1"/>
  <c r="O52" i="2"/>
  <c r="U52" i="2" s="1"/>
  <c r="O48" i="2"/>
  <c r="U48" i="2" s="1"/>
  <c r="O49" i="2"/>
  <c r="U49" i="2" s="1"/>
  <c r="O47" i="2"/>
  <c r="U47" i="2" s="1"/>
  <c r="O30" i="2" l="1"/>
  <c r="U30" i="2" s="1"/>
  <c r="O29" i="2"/>
  <c r="U29" i="2" s="1"/>
  <c r="O28" i="2"/>
  <c r="U28" i="2" s="1"/>
  <c r="O27" i="2"/>
  <c r="U27" i="2" s="1"/>
  <c r="O26" i="2"/>
  <c r="U26" i="2" s="1"/>
  <c r="O25" i="2"/>
  <c r="U25" i="2" s="1"/>
  <c r="O24" i="2"/>
  <c r="U24" i="2" s="1"/>
  <c r="O22" i="2"/>
  <c r="U22" i="2" s="1"/>
  <c r="O21" i="2"/>
  <c r="U21" i="2" s="1"/>
  <c r="O20" i="2"/>
  <c r="U20" i="2" s="1"/>
  <c r="O19" i="2"/>
  <c r="U19" i="2" s="1"/>
  <c r="O17" i="2"/>
  <c r="U17" i="2" s="1"/>
  <c r="O50" i="2"/>
  <c r="U50" i="2" s="1"/>
  <c r="O43" i="2"/>
  <c r="U43" i="2" s="1"/>
  <c r="O42" i="2"/>
  <c r="U42" i="2" s="1"/>
  <c r="O41" i="2"/>
  <c r="U41" i="2" s="1"/>
  <c r="O40" i="2"/>
  <c r="U40" i="2" s="1"/>
  <c r="O39" i="2"/>
  <c r="U39" i="2" s="1"/>
  <c r="O38" i="2"/>
  <c r="U38" i="2" s="1"/>
  <c r="O36" i="2"/>
  <c r="U36" i="2" s="1"/>
  <c r="O35" i="2"/>
  <c r="U35" i="2" s="1"/>
  <c r="O34" i="2"/>
  <c r="U34" i="2" s="1"/>
  <c r="O33" i="2"/>
  <c r="U33" i="2" s="1"/>
  <c r="O32" i="2"/>
  <c r="U32" i="2" s="1"/>
  <c r="O31" i="2"/>
  <c r="U31" i="2" s="1"/>
  <c r="O56" i="2"/>
  <c r="U56" i="2" s="1"/>
  <c r="O54" i="2"/>
  <c r="U54" i="2" s="1"/>
  <c r="O53" i="2"/>
  <c r="U53" i="2" s="1"/>
  <c r="O71" i="2"/>
  <c r="U71" i="2" s="1"/>
  <c r="O69" i="2"/>
  <c r="U69" i="2" s="1"/>
  <c r="O68" i="2"/>
  <c r="U68" i="2" s="1"/>
  <c r="O67" i="2"/>
  <c r="U67" i="2" s="1"/>
  <c r="O66" i="2"/>
  <c r="U66" i="2" s="1"/>
  <c r="O64" i="2"/>
  <c r="U64" i="2" s="1"/>
  <c r="O63" i="2"/>
  <c r="U63" i="2" s="1"/>
  <c r="O61" i="2"/>
  <c r="U61" i="2" s="1"/>
  <c r="O60" i="2"/>
  <c r="U60" i="2" s="1"/>
  <c r="O58" i="2"/>
  <c r="U58" i="2" s="1"/>
  <c r="O57" i="2"/>
  <c r="U57" i="2" s="1"/>
  <c r="O125" i="3" l="1"/>
  <c r="T104" i="3" l="1"/>
  <c r="O104" i="3"/>
  <c r="U104" i="3" s="1"/>
  <c r="O13" i="2" l="1"/>
  <c r="U13" i="2" s="1"/>
  <c r="O12" i="2"/>
  <c r="U12" i="2" s="1"/>
  <c r="O15" i="2" l="1"/>
  <c r="U15" i="2" s="1"/>
  <c r="O16" i="2"/>
  <c r="U16" i="2" s="1"/>
  <c r="O14" i="2"/>
  <c r="U14" i="2" s="1"/>
  <c r="T125" i="3" l="1"/>
  <c r="U125" i="3"/>
  <c r="T182" i="3"/>
  <c r="O182" i="3"/>
  <c r="U182" i="3" s="1"/>
  <c r="T163" i="3"/>
  <c r="O163" i="3"/>
  <c r="U163" i="3" s="1"/>
  <c r="T144" i="3"/>
  <c r="O144" i="3"/>
  <c r="U144" i="3" s="1"/>
  <c r="T83" i="3" l="1"/>
  <c r="O83" i="3"/>
  <c r="U83" i="3" s="1"/>
  <c r="T61" i="3"/>
  <c r="O61" i="3"/>
  <c r="U61" i="3" s="1"/>
  <c r="T40" i="3"/>
  <c r="O40" i="3"/>
  <c r="U40" i="3" s="1"/>
  <c r="T16" i="3" l="1"/>
  <c r="O16" i="3"/>
  <c r="U16" i="3" s="1"/>
</calcChain>
</file>

<file path=xl/sharedStrings.xml><?xml version="1.0" encoding="utf-8"?>
<sst xmlns="http://schemas.openxmlformats.org/spreadsheetml/2006/main" count="1020" uniqueCount="176">
  <si>
    <t>Адрес многоквартирного дома</t>
  </si>
  <si>
    <t>Сведения</t>
  </si>
  <si>
    <t>о поступлении взносов на капитальный ремонт от собственников помещений в многоквартирном доме,</t>
  </si>
  <si>
    <t>о размере остатка средств на специальном счете</t>
  </si>
  <si>
    <t xml:space="preserve">Наименование владельца специального счета </t>
  </si>
  <si>
    <t xml:space="preserve">ИНН владельца специального счета </t>
  </si>
  <si>
    <t>Порядковый номер в реестре уведомлений</t>
  </si>
  <si>
    <t>Наименование муниципального района (городского округа)</t>
  </si>
  <si>
    <t>Наименование населенного пункта (город, село, деревня)</t>
  </si>
  <si>
    <t>Наименование улицы</t>
  </si>
  <si>
    <t>Номер дома, корпуса/ строения/ литеры</t>
  </si>
  <si>
    <t>Наименование кредитной организации, в которой открыт специальный счет</t>
  </si>
  <si>
    <t>Номер специального счета</t>
  </si>
  <si>
    <t>Остаток средств фонда капитального ремонта на специальном счете на конец отчетного периода, тыс. рублей</t>
  </si>
  <si>
    <t xml:space="preserve">(Законный представитель владельца специального счета, должность)                                       </t>
  </si>
  <si>
    <t>(подпись)</t>
  </si>
  <si>
    <t>(ФИО)</t>
  </si>
  <si>
    <t xml:space="preserve">Исполнитель: </t>
  </si>
  <si>
    <t xml:space="preserve"> (Ф.И.О.)</t>
  </si>
  <si>
    <t>(Дата)</t>
  </si>
  <si>
    <t>(Контактный телефон)</t>
  </si>
  <si>
    <t>Общая площадь жилых и нежилых помещений, используемая для расчета начислений взносов на капитальный ремонт, кв. м</t>
  </si>
  <si>
    <t>Размер взноса на капитальный ремонт, установленный в текущем периоде, руб./ 1 кв. м</t>
  </si>
  <si>
    <t>Дата (месяц и год) возникновения обязанности по уплате взносов</t>
  </si>
  <si>
    <t>Начислено взносов (без учета пеней), тыс. рублей</t>
  </si>
  <si>
    <t>Объем поступивших взносов (без учета пеней), тыс. рублей</t>
  </si>
  <si>
    <t>Всего (нарастающим итогом с даты возникновения обязанности по уплате взносов и по отчетную дату)</t>
  </si>
  <si>
    <t>из них за отчетный период с 01 января текущего года и по отчетную дату</t>
  </si>
  <si>
    <t>Задолженность (+), переплата (-) по уплате собственниками помещений взносов на капитальный ремонт на конец отчетного периода, тыс. рублей</t>
  </si>
  <si>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(нарастающим итогом)</t>
    </r>
  </si>
  <si>
    <t xml:space="preserve">Сведения 
о заключении договора займа 
и (или) кредитного договора 
на проведение капитального ремонта (номер договора, наименование кредитной организации, сумма кредита (займа), тыс. рублей
</t>
  </si>
  <si>
    <t xml:space="preserve">Сведения 
о размере израсходованных средств 
на капитальный 
ремонт 
со специального счета, 
тыс. рублей
</t>
  </si>
  <si>
    <t xml:space="preserve"> М.П.</t>
  </si>
  <si>
    <t xml:space="preserve">Сведения 
о размере средств, находящихся 
на специальном депозите, тыс. рублей 
</t>
  </si>
  <si>
    <t>ООО УК "ЭКО-ДОМ"</t>
  </si>
  <si>
    <t xml:space="preserve">Чусовской </t>
  </si>
  <si>
    <t>Чусовой</t>
  </si>
  <si>
    <t>Мира</t>
  </si>
  <si>
    <t>ОАО Сбербанк России</t>
  </si>
  <si>
    <t>01.03.2016</t>
  </si>
  <si>
    <t>нет</t>
  </si>
  <si>
    <t>50 лет ВЛКСМ</t>
  </si>
  <si>
    <t>3а</t>
  </si>
  <si>
    <t>40705810249770002261</t>
  </si>
  <si>
    <t>40705810649770000287</t>
  </si>
  <si>
    <t>40705810649770000724</t>
  </si>
  <si>
    <t>40705810149770000813</t>
  </si>
  <si>
    <t>40705810349770002213</t>
  </si>
  <si>
    <t>9б</t>
  </si>
  <si>
    <t>40705810449770000623</t>
  </si>
  <si>
    <t>9в</t>
  </si>
  <si>
    <t>40705810749230080207</t>
  </si>
  <si>
    <t>11а</t>
  </si>
  <si>
    <t>40705810249770003228</t>
  </si>
  <si>
    <t>40705810549770003229</t>
  </si>
  <si>
    <t>11б</t>
  </si>
  <si>
    <t>40705810449230080219</t>
  </si>
  <si>
    <t>13а</t>
  </si>
  <si>
    <t>40705810049230080208</t>
  </si>
  <si>
    <t>40705810349230080212</t>
  </si>
  <si>
    <t>Чайковского</t>
  </si>
  <si>
    <t>40705810149770001799</t>
  </si>
  <si>
    <t>6а</t>
  </si>
  <si>
    <t>40705810449770001800</t>
  </si>
  <si>
    <t>6б</t>
  </si>
  <si>
    <t>40705810749770001801</t>
  </si>
  <si>
    <t>8а</t>
  </si>
  <si>
    <t>40705810849230080220</t>
  </si>
  <si>
    <t>40705810249770001819</t>
  </si>
  <si>
    <t>10а</t>
  </si>
  <si>
    <t>40705810249770000289</t>
  </si>
  <si>
    <t>12а</t>
  </si>
  <si>
    <t>40705810349770001832</t>
  </si>
  <si>
    <t>40705810149230080221</t>
  </si>
  <si>
    <t>14а</t>
  </si>
  <si>
    <t>40705810849230000048</t>
  </si>
  <si>
    <t>Сивкова</t>
  </si>
  <si>
    <t>40705810549230080232</t>
  </si>
  <si>
    <t>40705810649770000818</t>
  </si>
  <si>
    <t>40705810749230080210</t>
  </si>
  <si>
    <t>40705810349230080209</t>
  </si>
  <si>
    <t>Коммунистическая</t>
  </si>
  <si>
    <t>40705810149770002523</t>
  </si>
  <si>
    <t>Пермская</t>
  </si>
  <si>
    <t>40705810449770002430</t>
  </si>
  <si>
    <t>Высотная</t>
  </si>
  <si>
    <t>40705810849770002425</t>
  </si>
  <si>
    <t>40705810349770002323</t>
  </si>
  <si>
    <t>40705810149770002426</t>
  </si>
  <si>
    <t xml:space="preserve">Лысьвенская </t>
  </si>
  <si>
    <t>40705810749770002428</t>
  </si>
  <si>
    <t>Севастопольская</t>
  </si>
  <si>
    <t>40705810049770001831</t>
  </si>
  <si>
    <t>40705810349770001829</t>
  </si>
  <si>
    <t>40705810749770001830</t>
  </si>
  <si>
    <t>40705810449770001619</t>
  </si>
  <si>
    <t>40705810849770001617</t>
  </si>
  <si>
    <t xml:space="preserve"> (нарастающим итогом)</t>
  </si>
  <si>
    <t>40705810449770000571</t>
  </si>
  <si>
    <t>40705810249230080228</t>
  </si>
  <si>
    <t>01.01.2016</t>
  </si>
  <si>
    <t>01.05.2015</t>
  </si>
  <si>
    <t>01.02.2015</t>
  </si>
  <si>
    <t>ТСЖ "МЕГАПОЛИС"</t>
  </si>
  <si>
    <t>7А</t>
  </si>
  <si>
    <t>7Б</t>
  </si>
  <si>
    <t>7В</t>
  </si>
  <si>
    <t>40705810749230000012</t>
  </si>
  <si>
    <t>40705810049230000013</t>
  </si>
  <si>
    <t>40705810049230080224</t>
  </si>
  <si>
    <t>40705810249230080231</t>
  </si>
  <si>
    <t>01.06.2015</t>
  </si>
  <si>
    <t>01.07.2016</t>
  </si>
  <si>
    <t xml:space="preserve">Чайковского </t>
  </si>
  <si>
    <t>4а</t>
  </si>
  <si>
    <t>4б</t>
  </si>
  <si>
    <t>40705810649230000015</t>
  </si>
  <si>
    <t>40705810649230000028</t>
  </si>
  <si>
    <t>40705810149770001676</t>
  </si>
  <si>
    <t>40705810949770002189</t>
  </si>
  <si>
    <t>01.04.2017</t>
  </si>
  <si>
    <t>ТСЖ "АКВАМАРИН"</t>
  </si>
  <si>
    <t>40705810049230080156</t>
  </si>
  <si>
    <t>40705810549230080164</t>
  </si>
  <si>
    <t>ТСЖ "ОЛИМП"</t>
  </si>
  <si>
    <t>16А</t>
  </si>
  <si>
    <t>40705810449230080167</t>
  </si>
  <si>
    <t>40705810049230080211</t>
  </si>
  <si>
    <t>01.04.2015</t>
  </si>
  <si>
    <t>ТСЖ "СОЗВЕЗДИЕ"</t>
  </si>
  <si>
    <t>20А</t>
  </si>
  <si>
    <t>40705810649230080161</t>
  </si>
  <si>
    <t>ТСЖ "БРИГАНТИНА"</t>
  </si>
  <si>
    <t>40705810149230080140</t>
  </si>
  <si>
    <t>ТСЖ "ЛАВИНА"</t>
  </si>
  <si>
    <t>ОАО УралСиб</t>
  </si>
  <si>
    <t>40705810301230000002</t>
  </si>
  <si>
    <t>ТСЖ "КАСКАД"</t>
  </si>
  <si>
    <t>40705810649230080200</t>
  </si>
  <si>
    <t>ТСЖ "КВАРТАЛ"</t>
  </si>
  <si>
    <t>40705810049230000039</t>
  </si>
  <si>
    <t>ТСЖ "СОГЛАСИЕ"</t>
  </si>
  <si>
    <t>40705810849230080217</t>
  </si>
  <si>
    <t>Специалист</t>
  </si>
  <si>
    <t>М.Е.Мусатова</t>
  </si>
  <si>
    <t>8(34256)50257</t>
  </si>
  <si>
    <t>Волго-Вятский банк ПАО Сбербанк</t>
  </si>
  <si>
    <t>40705810349770001667</t>
  </si>
  <si>
    <t>40705810849230080136</t>
  </si>
  <si>
    <t>3Г</t>
  </si>
  <si>
    <t>40705810249230080163</t>
  </si>
  <si>
    <t>ПАО Россельхозбанк</t>
  </si>
  <si>
    <t>40705810049770001556</t>
  </si>
  <si>
    <t>22а</t>
  </si>
  <si>
    <t>40705810949230000016</t>
  </si>
  <si>
    <t>40705810649230080226</t>
  </si>
  <si>
    <t>26а</t>
  </si>
  <si>
    <t>40705810349230080225</t>
  </si>
  <si>
    <t>40705810049230080130</t>
  </si>
  <si>
    <t>9а</t>
  </si>
  <si>
    <t>40705810449230000011</t>
  </si>
  <si>
    <t>40705810949230080162</t>
  </si>
  <si>
    <t>40705810649230080132</t>
  </si>
  <si>
    <t>40705810149770000716</t>
  </si>
  <si>
    <t>40705810849770004339</t>
  </si>
  <si>
    <t>40705810449770001583</t>
  </si>
  <si>
    <t>ТСЖ "МЕТАЛЛУРГ - 4"</t>
  </si>
  <si>
    <t>21.02.2016</t>
  </si>
  <si>
    <t>по состоянию на  20 ИЮНЯ 2021 г.</t>
  </si>
  <si>
    <t>по состоянию на  20 ИЮНЯ 2021г.</t>
  </si>
  <si>
    <t>по состоянию на  20 ИЮНЯ  2021 г.</t>
  </si>
  <si>
    <t>по состоянию на  20 ИЮНЯ  2021г.</t>
  </si>
  <si>
    <t>Герцена</t>
  </si>
  <si>
    <t>40705810649770001888</t>
  </si>
  <si>
    <t>40705810949770001889</t>
  </si>
  <si>
    <t>40705810349770001890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</si>
</sst>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49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left"/>
    </xf>
    <xf numFmtId="0" fontId="8" fillId="0" borderId="0" xfId="1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2" xfId="0" applyFont="1" applyBorder="1"/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/>
    <xf numFmtId="0" fontId="7" fillId="0" borderId="0" xfId="0" applyFont="1" applyAlignment="1">
      <alignment horizontal="center"/>
    </xf>
    <xf numFmtId="164" fontId="0" fillId="0" borderId="0" xfId="0" applyNumberFormat="1"/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4" fontId="7" fillId="0" borderId="2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0" fillId="0" borderId="0" xfId="0" applyNumberFormat="1"/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3" fillId="0" borderId="0" xfId="0" applyNumberFormat="1" applyFont="1"/>
    <xf numFmtId="49" fontId="7" fillId="0" borderId="1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3"/>
  <sheetViews>
    <sheetView tabSelected="1" zoomScale="70" zoomScaleNormal="70" workbookViewId="0">
      <selection activeCell="A4" sqref="A4:S4"/>
    </sheetView>
  </sheetViews>
  <sheetFormatPr defaultRowHeight="15" x14ac:dyDescent="0.25"/>
  <cols>
    <col min="1" max="1" width="9.140625" style="2"/>
    <col min="2" max="2" width="10.7109375" style="2" customWidth="1"/>
    <col min="3" max="3" width="12" style="2" customWidth="1"/>
    <col min="4" max="4" width="14.28515625" style="2" customWidth="1"/>
    <col min="5" max="5" width="9" style="2" customWidth="1"/>
    <col min="6" max="6" width="12.85546875" style="2" customWidth="1"/>
    <col min="7" max="7" width="9.5703125" style="2" customWidth="1"/>
    <col min="8" max="8" width="14.42578125" style="2" customWidth="1"/>
    <col min="9" max="9" width="18.5703125" style="2" customWidth="1"/>
    <col min="10" max="10" width="10.7109375" style="2" customWidth="1"/>
    <col min="11" max="14" width="15.7109375" style="2" customWidth="1"/>
    <col min="15" max="15" width="17.28515625" style="2" customWidth="1"/>
    <col min="16" max="19" width="15.7109375" style="2" customWidth="1"/>
    <col min="20" max="20" width="15" style="2" customWidth="1"/>
    <col min="21" max="21" width="17.140625" style="2" customWidth="1"/>
    <col min="22" max="16384" width="9.140625" style="2"/>
  </cols>
  <sheetData>
    <row r="1" spans="1:21" ht="15.75" x14ac:dyDescent="0.25">
      <c r="A1" s="78" t="s">
        <v>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21" ht="15.75" x14ac:dyDescent="0.25">
      <c r="A2" s="78" t="s">
        <v>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21" ht="15.75" x14ac:dyDescent="0.25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21" ht="15.75" x14ac:dyDescent="0.25">
      <c r="A4" s="79" t="s">
        <v>171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</row>
    <row r="5" spans="1:21" ht="18.75" x14ac:dyDescent="0.3">
      <c r="A5" s="1"/>
      <c r="I5" s="11"/>
      <c r="J5" s="10"/>
      <c r="K5" s="12" t="s">
        <v>29</v>
      </c>
    </row>
    <row r="6" spans="1:21" ht="15.75" x14ac:dyDescent="0.25">
      <c r="A6" s="5" t="s">
        <v>4</v>
      </c>
      <c r="B6" s="5"/>
      <c r="C6" s="5"/>
      <c r="D6" s="5"/>
      <c r="E6" s="84" t="s">
        <v>34</v>
      </c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ht="15.75" x14ac:dyDescent="0.25">
      <c r="A7" s="5" t="s">
        <v>5</v>
      </c>
      <c r="B7" s="5"/>
      <c r="C7" s="5"/>
      <c r="D7" s="5"/>
      <c r="E7" s="85">
        <v>5921022198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9" spans="1:21" ht="46.5" customHeight="1" x14ac:dyDescent="0.25">
      <c r="A9" s="73" t="s">
        <v>6</v>
      </c>
      <c r="B9" s="73" t="s">
        <v>0</v>
      </c>
      <c r="C9" s="73"/>
      <c r="D9" s="73"/>
      <c r="E9" s="73"/>
      <c r="F9" s="73" t="s">
        <v>21</v>
      </c>
      <c r="G9" s="76" t="s">
        <v>22</v>
      </c>
      <c r="H9" s="73" t="s">
        <v>11</v>
      </c>
      <c r="I9" s="73" t="s">
        <v>12</v>
      </c>
      <c r="J9" s="73" t="s">
        <v>23</v>
      </c>
      <c r="K9" s="80" t="s">
        <v>24</v>
      </c>
      <c r="L9" s="81"/>
      <c r="M9" s="82" t="s">
        <v>25</v>
      </c>
      <c r="N9" s="83"/>
      <c r="O9" s="73" t="s">
        <v>28</v>
      </c>
      <c r="P9" s="76" t="s">
        <v>31</v>
      </c>
      <c r="Q9" s="76" t="s">
        <v>30</v>
      </c>
      <c r="R9" s="73" t="s">
        <v>33</v>
      </c>
      <c r="S9" s="73" t="s">
        <v>13</v>
      </c>
      <c r="T9" s="3"/>
      <c r="U9" s="3"/>
    </row>
    <row r="10" spans="1:21" ht="260.25" customHeight="1" x14ac:dyDescent="0.25">
      <c r="A10" s="73"/>
      <c r="B10" s="4" t="s">
        <v>7</v>
      </c>
      <c r="C10" s="4" t="s">
        <v>8</v>
      </c>
      <c r="D10" s="4" t="s">
        <v>9</v>
      </c>
      <c r="E10" s="4" t="s">
        <v>10</v>
      </c>
      <c r="F10" s="73"/>
      <c r="G10" s="77"/>
      <c r="H10" s="73"/>
      <c r="I10" s="73"/>
      <c r="J10" s="73"/>
      <c r="K10" s="9" t="s">
        <v>26</v>
      </c>
      <c r="L10" s="9" t="s">
        <v>27</v>
      </c>
      <c r="M10" s="9" t="s">
        <v>26</v>
      </c>
      <c r="N10" s="9" t="s">
        <v>27</v>
      </c>
      <c r="O10" s="73"/>
      <c r="P10" s="77"/>
      <c r="Q10" s="77"/>
      <c r="R10" s="73"/>
      <c r="S10" s="73"/>
      <c r="T10" s="3"/>
      <c r="U10" s="3"/>
    </row>
    <row r="11" spans="1:21" ht="17.25" customHeight="1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  <c r="S11" s="6">
        <v>19</v>
      </c>
      <c r="T11" s="3"/>
      <c r="U11" s="3"/>
    </row>
    <row r="12" spans="1:21" ht="43.5" customHeight="1" x14ac:dyDescent="0.25">
      <c r="A12" s="43">
        <v>2866</v>
      </c>
      <c r="B12" s="7" t="s">
        <v>35</v>
      </c>
      <c r="C12" s="7" t="s">
        <v>36</v>
      </c>
      <c r="D12" s="7" t="s">
        <v>37</v>
      </c>
      <c r="E12" s="6">
        <v>1</v>
      </c>
      <c r="F12" s="6">
        <v>3411.3</v>
      </c>
      <c r="G12" s="6">
        <v>9.73</v>
      </c>
      <c r="H12" s="45" t="s">
        <v>146</v>
      </c>
      <c r="I12" s="45" t="s">
        <v>98</v>
      </c>
      <c r="J12" s="45" t="s">
        <v>100</v>
      </c>
      <c r="K12" s="52">
        <v>2023651.39</v>
      </c>
      <c r="L12" s="52">
        <f>F12*G12*6</f>
        <v>199151.69400000002</v>
      </c>
      <c r="M12" s="52">
        <v>1780975.79</v>
      </c>
      <c r="N12" s="52">
        <v>189352.99</v>
      </c>
      <c r="O12" s="52">
        <f>K12-M12</f>
        <v>242675.59999999986</v>
      </c>
      <c r="P12" s="52">
        <v>1448297</v>
      </c>
      <c r="Q12" s="52" t="s">
        <v>40</v>
      </c>
      <c r="R12" s="52" t="s">
        <v>40</v>
      </c>
      <c r="S12" s="54">
        <v>332678.58</v>
      </c>
      <c r="T12" s="51">
        <f>S12+P12</f>
        <v>1780975.58</v>
      </c>
      <c r="U12" s="51">
        <f>S12+P12+O12</f>
        <v>2023651.18</v>
      </c>
    </row>
    <row r="13" spans="1:21" ht="42" customHeight="1" x14ac:dyDescent="0.25">
      <c r="A13" s="44">
        <v>2388</v>
      </c>
      <c r="B13" s="14" t="s">
        <v>35</v>
      </c>
      <c r="C13" s="14" t="s">
        <v>36</v>
      </c>
      <c r="D13" s="14" t="s">
        <v>37</v>
      </c>
      <c r="E13" s="15">
        <v>3</v>
      </c>
      <c r="F13" s="15">
        <v>3099.9</v>
      </c>
      <c r="G13" s="6">
        <v>9.73</v>
      </c>
      <c r="H13" s="45" t="s">
        <v>146</v>
      </c>
      <c r="I13" s="13" t="s">
        <v>99</v>
      </c>
      <c r="J13" s="13" t="s">
        <v>101</v>
      </c>
      <c r="K13" s="57">
        <v>2057992</v>
      </c>
      <c r="L13" s="52">
        <f t="shared" ref="L13:L72" si="0">F13*G13*6</f>
        <v>180972.16200000001</v>
      </c>
      <c r="M13" s="57">
        <v>1718637</v>
      </c>
      <c r="N13" s="57">
        <v>165950.78</v>
      </c>
      <c r="O13" s="52">
        <f>K13-M13</f>
        <v>339355</v>
      </c>
      <c r="P13" s="57">
        <v>1694169</v>
      </c>
      <c r="Q13" s="57" t="s">
        <v>40</v>
      </c>
      <c r="R13" s="52" t="s">
        <v>40</v>
      </c>
      <c r="S13" s="58">
        <v>24468.54</v>
      </c>
      <c r="T13" s="51">
        <f t="shared" ref="T13:T72" si="1">S13+P13</f>
        <v>1718637.54</v>
      </c>
      <c r="U13" s="51">
        <f t="shared" ref="U13:U72" si="2">S13+P13+O13</f>
        <v>2057992.54</v>
      </c>
    </row>
    <row r="14" spans="1:21" ht="39" customHeight="1" x14ac:dyDescent="0.25">
      <c r="A14" s="6">
        <v>3135</v>
      </c>
      <c r="B14" s="7" t="s">
        <v>35</v>
      </c>
      <c r="C14" s="7" t="s">
        <v>36</v>
      </c>
      <c r="D14" s="7" t="s">
        <v>37</v>
      </c>
      <c r="E14" s="6">
        <v>5</v>
      </c>
      <c r="F14" s="6">
        <v>3180</v>
      </c>
      <c r="G14" s="6">
        <v>9.73</v>
      </c>
      <c r="H14" s="45" t="s">
        <v>146</v>
      </c>
      <c r="I14" s="7" t="s">
        <v>46</v>
      </c>
      <c r="J14" s="45" t="s">
        <v>39</v>
      </c>
      <c r="K14" s="52">
        <v>1916550.4</v>
      </c>
      <c r="L14" s="52">
        <f t="shared" si="0"/>
        <v>185648.40000000002</v>
      </c>
      <c r="M14" s="52">
        <v>1536760</v>
      </c>
      <c r="N14" s="52">
        <v>176405.43</v>
      </c>
      <c r="O14" s="52">
        <f t="shared" ref="O14:O72" si="3">K14-M14</f>
        <v>379790.39999999991</v>
      </c>
      <c r="P14" s="52">
        <v>1115027.3400000001</v>
      </c>
      <c r="Q14" s="52" t="s">
        <v>40</v>
      </c>
      <c r="R14" s="52" t="s">
        <v>40</v>
      </c>
      <c r="S14" s="54">
        <v>421732.65</v>
      </c>
      <c r="T14" s="51">
        <f t="shared" si="1"/>
        <v>1536759.9900000002</v>
      </c>
      <c r="U14" s="51">
        <f t="shared" si="2"/>
        <v>1916550.3900000001</v>
      </c>
    </row>
    <row r="15" spans="1:21" ht="36" customHeight="1" x14ac:dyDescent="0.25">
      <c r="A15" s="15">
        <v>2534</v>
      </c>
      <c r="B15" s="14" t="s">
        <v>35</v>
      </c>
      <c r="C15" s="14" t="s">
        <v>36</v>
      </c>
      <c r="D15" s="14" t="s">
        <v>37</v>
      </c>
      <c r="E15" s="15">
        <v>7</v>
      </c>
      <c r="F15" s="15">
        <v>3225.3</v>
      </c>
      <c r="G15" s="6">
        <v>9.73</v>
      </c>
      <c r="H15" s="45" t="s">
        <v>146</v>
      </c>
      <c r="I15" s="13" t="s">
        <v>44</v>
      </c>
      <c r="J15" s="13" t="s">
        <v>102</v>
      </c>
      <c r="K15" s="57">
        <v>2252160</v>
      </c>
      <c r="L15" s="52">
        <f t="shared" si="0"/>
        <v>188293.01400000002</v>
      </c>
      <c r="M15" s="57">
        <v>1762942.91</v>
      </c>
      <c r="N15" s="57">
        <v>162281.38</v>
      </c>
      <c r="O15" s="52">
        <f t="shared" si="3"/>
        <v>489217.09000000008</v>
      </c>
      <c r="P15" s="57">
        <v>795472.4</v>
      </c>
      <c r="Q15" s="57" t="s">
        <v>40</v>
      </c>
      <c r="R15" s="52" t="s">
        <v>40</v>
      </c>
      <c r="S15" s="58">
        <v>967470.44</v>
      </c>
      <c r="T15" s="51">
        <f t="shared" si="1"/>
        <v>1762942.8399999999</v>
      </c>
      <c r="U15" s="51">
        <f t="shared" si="2"/>
        <v>2252159.9299999997</v>
      </c>
    </row>
    <row r="16" spans="1:21" ht="36" x14ac:dyDescent="0.25">
      <c r="A16" s="16">
        <v>3049</v>
      </c>
      <c r="B16" s="14" t="s">
        <v>35</v>
      </c>
      <c r="C16" s="14" t="s">
        <v>36</v>
      </c>
      <c r="D16" s="14" t="s">
        <v>37</v>
      </c>
      <c r="E16" s="50">
        <v>9</v>
      </c>
      <c r="F16" s="16">
        <v>3420.2</v>
      </c>
      <c r="G16" s="6">
        <v>9.73</v>
      </c>
      <c r="H16" s="45" t="s">
        <v>146</v>
      </c>
      <c r="I16" s="13" t="s">
        <v>45</v>
      </c>
      <c r="J16" s="17">
        <v>42430</v>
      </c>
      <c r="K16" s="39">
        <v>2073120</v>
      </c>
      <c r="L16" s="52">
        <f t="shared" si="0"/>
        <v>199671.27600000001</v>
      </c>
      <c r="M16" s="39">
        <v>1741753.92</v>
      </c>
      <c r="N16" s="39">
        <v>85179.81</v>
      </c>
      <c r="O16" s="38">
        <f t="shared" si="3"/>
        <v>331366.08000000007</v>
      </c>
      <c r="P16" s="39">
        <v>1717506.9</v>
      </c>
      <c r="Q16" s="40" t="s">
        <v>40</v>
      </c>
      <c r="R16" s="38" t="s">
        <v>40</v>
      </c>
      <c r="S16" s="46">
        <v>24247.02</v>
      </c>
      <c r="T16" s="51">
        <f t="shared" si="1"/>
        <v>1741753.92</v>
      </c>
      <c r="U16" s="51">
        <f t="shared" si="2"/>
        <v>2073120</v>
      </c>
    </row>
    <row r="17" spans="1:21" ht="36" x14ac:dyDescent="0.25">
      <c r="A17" s="16">
        <v>4221</v>
      </c>
      <c r="B17" s="16" t="s">
        <v>35</v>
      </c>
      <c r="C17" s="16" t="s">
        <v>36</v>
      </c>
      <c r="D17" s="16" t="s">
        <v>41</v>
      </c>
      <c r="E17" s="16" t="s">
        <v>42</v>
      </c>
      <c r="F17" s="16">
        <v>3384.2</v>
      </c>
      <c r="G17" s="6">
        <v>9.73</v>
      </c>
      <c r="H17" s="45" t="s">
        <v>146</v>
      </c>
      <c r="I17" s="13" t="s">
        <v>43</v>
      </c>
      <c r="J17" s="18">
        <v>42856</v>
      </c>
      <c r="K17" s="39">
        <v>1794726.12</v>
      </c>
      <c r="L17" s="52">
        <f t="shared" si="0"/>
        <v>197569.59600000002</v>
      </c>
      <c r="M17" s="39">
        <v>1433271.24</v>
      </c>
      <c r="N17" s="39">
        <v>188363.53</v>
      </c>
      <c r="O17" s="52">
        <f t="shared" si="3"/>
        <v>361454.88000000012</v>
      </c>
      <c r="P17" s="39">
        <v>1152879</v>
      </c>
      <c r="Q17" s="40" t="s">
        <v>40</v>
      </c>
      <c r="R17" s="38" t="s">
        <v>40</v>
      </c>
      <c r="S17" s="46">
        <v>280391.78000000003</v>
      </c>
      <c r="T17" s="51">
        <f t="shared" si="1"/>
        <v>1433270.78</v>
      </c>
      <c r="U17" s="51">
        <f t="shared" si="2"/>
        <v>1794725.6600000001</v>
      </c>
    </row>
    <row r="18" spans="1:21" ht="39.75" customHeight="1" x14ac:dyDescent="0.25">
      <c r="A18" s="16"/>
      <c r="B18" s="16" t="s">
        <v>35</v>
      </c>
      <c r="C18" s="16" t="s">
        <v>36</v>
      </c>
      <c r="D18" s="16" t="s">
        <v>41</v>
      </c>
      <c r="E18" s="16" t="s">
        <v>149</v>
      </c>
      <c r="F18" s="16">
        <v>4597.75</v>
      </c>
      <c r="G18" s="6">
        <v>9.73</v>
      </c>
      <c r="H18" s="45" t="s">
        <v>146</v>
      </c>
      <c r="I18" s="13" t="s">
        <v>150</v>
      </c>
      <c r="J18" s="18">
        <v>42036</v>
      </c>
      <c r="K18" s="39">
        <v>2928986.58</v>
      </c>
      <c r="L18" s="52">
        <f t="shared" si="0"/>
        <v>268416.64500000002</v>
      </c>
      <c r="M18" s="39">
        <v>2644878.15</v>
      </c>
      <c r="N18" s="39">
        <v>153378.13</v>
      </c>
      <c r="O18" s="52">
        <f t="shared" si="3"/>
        <v>284108.43000000017</v>
      </c>
      <c r="P18" s="41">
        <v>1859281</v>
      </c>
      <c r="Q18" s="40" t="s">
        <v>40</v>
      </c>
      <c r="R18" s="38" t="s">
        <v>40</v>
      </c>
      <c r="S18" s="46">
        <v>785596.77</v>
      </c>
      <c r="T18" s="51">
        <f t="shared" si="1"/>
        <v>2644877.77</v>
      </c>
      <c r="U18" s="51">
        <f t="shared" si="2"/>
        <v>2928986.2</v>
      </c>
    </row>
    <row r="19" spans="1:21" ht="36" x14ac:dyDescent="0.25">
      <c r="A19" s="6">
        <v>2382</v>
      </c>
      <c r="B19" s="7" t="s">
        <v>35</v>
      </c>
      <c r="C19" s="7" t="s">
        <v>36</v>
      </c>
      <c r="D19" s="7" t="s">
        <v>41</v>
      </c>
      <c r="E19" s="6">
        <v>7</v>
      </c>
      <c r="F19" s="6">
        <v>4576.3</v>
      </c>
      <c r="G19" s="6">
        <v>9.73</v>
      </c>
      <c r="H19" s="45" t="s">
        <v>146</v>
      </c>
      <c r="I19" s="7" t="s">
        <v>109</v>
      </c>
      <c r="J19" s="7" t="s">
        <v>101</v>
      </c>
      <c r="K19" s="38">
        <v>3010626.89</v>
      </c>
      <c r="L19" s="52">
        <f t="shared" si="0"/>
        <v>267164.39400000003</v>
      </c>
      <c r="M19" s="38">
        <v>2607397.6</v>
      </c>
      <c r="N19" s="38">
        <v>255311.9</v>
      </c>
      <c r="O19" s="38">
        <f>K19-M19</f>
        <v>403229.29000000004</v>
      </c>
      <c r="P19" s="38">
        <v>1111744</v>
      </c>
      <c r="Q19" s="38" t="s">
        <v>40</v>
      </c>
      <c r="R19" s="38" t="s">
        <v>40</v>
      </c>
      <c r="S19" s="47">
        <v>1495653.56</v>
      </c>
      <c r="T19" s="51">
        <f t="shared" si="1"/>
        <v>2607397.56</v>
      </c>
      <c r="U19" s="51">
        <f t="shared" si="2"/>
        <v>3010626.85</v>
      </c>
    </row>
    <row r="20" spans="1:21" ht="36" x14ac:dyDescent="0.25">
      <c r="A20" s="6">
        <v>2394</v>
      </c>
      <c r="B20" s="7" t="s">
        <v>35</v>
      </c>
      <c r="C20" s="7" t="s">
        <v>36</v>
      </c>
      <c r="D20" s="7" t="s">
        <v>41</v>
      </c>
      <c r="E20" s="6" t="s">
        <v>105</v>
      </c>
      <c r="F20" s="6">
        <v>3420.4</v>
      </c>
      <c r="G20" s="6">
        <v>9.73</v>
      </c>
      <c r="H20" s="45" t="s">
        <v>146</v>
      </c>
      <c r="I20" s="7" t="s">
        <v>110</v>
      </c>
      <c r="J20" s="7" t="s">
        <v>111</v>
      </c>
      <c r="K20" s="38">
        <v>2197257.4700000002</v>
      </c>
      <c r="L20" s="52">
        <f t="shared" si="0"/>
        <v>199682.95200000005</v>
      </c>
      <c r="M20" s="52">
        <v>1952650.2</v>
      </c>
      <c r="N20" s="52">
        <v>190074.2</v>
      </c>
      <c r="O20" s="38">
        <f t="shared" ref="O20:O21" si="4">K20-M20</f>
        <v>244607.27000000025</v>
      </c>
      <c r="P20" s="38">
        <v>646454.07999999996</v>
      </c>
      <c r="Q20" s="38" t="s">
        <v>40</v>
      </c>
      <c r="R20" s="38" t="s">
        <v>40</v>
      </c>
      <c r="S20" s="47">
        <v>1306196.24</v>
      </c>
      <c r="T20" s="51">
        <f t="shared" si="1"/>
        <v>1952650.3199999998</v>
      </c>
      <c r="U20" s="51">
        <f t="shared" si="2"/>
        <v>2197257.59</v>
      </c>
    </row>
    <row r="21" spans="1:21" ht="24" x14ac:dyDescent="0.25">
      <c r="A21" s="16">
        <v>679</v>
      </c>
      <c r="B21" s="7" t="s">
        <v>35</v>
      </c>
      <c r="C21" s="7" t="s">
        <v>36</v>
      </c>
      <c r="D21" s="7" t="s">
        <v>41</v>
      </c>
      <c r="E21" s="59" t="s">
        <v>106</v>
      </c>
      <c r="F21" s="6">
        <v>3403.4</v>
      </c>
      <c r="G21" s="6">
        <v>9.73</v>
      </c>
      <c r="H21" s="45" t="s">
        <v>151</v>
      </c>
      <c r="I21" s="7" t="s">
        <v>108</v>
      </c>
      <c r="J21" s="18">
        <v>42036</v>
      </c>
      <c r="K21" s="39">
        <v>2203837.2400000002</v>
      </c>
      <c r="L21" s="52">
        <f t="shared" si="0"/>
        <v>198690.49200000003</v>
      </c>
      <c r="M21" s="39">
        <v>2086784</v>
      </c>
      <c r="N21" s="39">
        <v>205003</v>
      </c>
      <c r="O21" s="38">
        <f t="shared" si="4"/>
        <v>117053.24000000022</v>
      </c>
      <c r="P21" s="40">
        <v>408344.98</v>
      </c>
      <c r="Q21" s="38" t="s">
        <v>40</v>
      </c>
      <c r="R21" s="38">
        <v>1625000</v>
      </c>
      <c r="S21" s="49">
        <v>120777.35</v>
      </c>
      <c r="T21" s="51">
        <f>S21+R21+P21</f>
        <v>2154122.33</v>
      </c>
      <c r="U21" s="51">
        <f>S21+P21+O21+R21</f>
        <v>2271175.5700000003</v>
      </c>
    </row>
    <row r="22" spans="1:21" ht="36" x14ac:dyDescent="0.25">
      <c r="A22" s="16">
        <v>4251</v>
      </c>
      <c r="B22" s="16" t="s">
        <v>35</v>
      </c>
      <c r="C22" s="16" t="s">
        <v>36</v>
      </c>
      <c r="D22" s="16" t="s">
        <v>41</v>
      </c>
      <c r="E22" s="16">
        <v>9</v>
      </c>
      <c r="F22" s="16">
        <v>2698.6</v>
      </c>
      <c r="G22" s="6">
        <v>9.73</v>
      </c>
      <c r="H22" s="45" t="s">
        <v>146</v>
      </c>
      <c r="I22" s="13" t="s">
        <v>47</v>
      </c>
      <c r="J22" s="18">
        <v>42036</v>
      </c>
      <c r="K22" s="39">
        <v>1886194.6</v>
      </c>
      <c r="L22" s="52">
        <f t="shared" si="0"/>
        <v>157544.26800000001</v>
      </c>
      <c r="M22" s="39">
        <v>1634147.55</v>
      </c>
      <c r="N22" s="39">
        <v>155398.01</v>
      </c>
      <c r="O22" s="38">
        <f t="shared" si="3"/>
        <v>252047.05000000005</v>
      </c>
      <c r="P22" s="39">
        <v>1160395.57</v>
      </c>
      <c r="Q22" s="40" t="s">
        <v>40</v>
      </c>
      <c r="R22" s="38" t="s">
        <v>40</v>
      </c>
      <c r="S22" s="46">
        <v>473751.98</v>
      </c>
      <c r="T22" s="51">
        <f t="shared" si="1"/>
        <v>1634147.55</v>
      </c>
      <c r="U22" s="51">
        <f t="shared" si="2"/>
        <v>1886194.6</v>
      </c>
    </row>
    <row r="23" spans="1:21" ht="36.75" customHeight="1" x14ac:dyDescent="0.25">
      <c r="A23" s="16">
        <v>677</v>
      </c>
      <c r="B23" s="16" t="s">
        <v>35</v>
      </c>
      <c r="C23" s="16" t="s">
        <v>36</v>
      </c>
      <c r="D23" s="16" t="s">
        <v>41</v>
      </c>
      <c r="E23" s="16" t="s">
        <v>159</v>
      </c>
      <c r="F23" s="16">
        <v>3421.2</v>
      </c>
      <c r="G23" s="6">
        <v>9.73</v>
      </c>
      <c r="H23" s="45" t="s">
        <v>146</v>
      </c>
      <c r="I23" s="13" t="s">
        <v>160</v>
      </c>
      <c r="J23" s="18">
        <v>42036</v>
      </c>
      <c r="K23" s="39">
        <v>2085879.23</v>
      </c>
      <c r="L23" s="52">
        <f t="shared" si="0"/>
        <v>199729.65599999999</v>
      </c>
      <c r="M23" s="39">
        <v>2012208.47</v>
      </c>
      <c r="N23" s="39">
        <v>203627.47</v>
      </c>
      <c r="O23" s="52">
        <f t="shared" si="3"/>
        <v>73670.760000000009</v>
      </c>
      <c r="P23" s="39">
        <v>1084304.05</v>
      </c>
      <c r="Q23" s="40" t="s">
        <v>40</v>
      </c>
      <c r="R23" s="38" t="s">
        <v>40</v>
      </c>
      <c r="S23" s="46">
        <v>927904.43</v>
      </c>
      <c r="T23" s="51">
        <f t="shared" si="1"/>
        <v>2012208.48</v>
      </c>
      <c r="U23" s="51">
        <f t="shared" si="2"/>
        <v>2085879.24</v>
      </c>
    </row>
    <row r="24" spans="1:21" ht="36" x14ac:dyDescent="0.25">
      <c r="A24" s="16">
        <v>2928</v>
      </c>
      <c r="B24" s="16" t="s">
        <v>35</v>
      </c>
      <c r="C24" s="16" t="s">
        <v>36</v>
      </c>
      <c r="D24" s="16" t="s">
        <v>41</v>
      </c>
      <c r="E24" s="16" t="s">
        <v>48</v>
      </c>
      <c r="F24" s="16">
        <v>3429.7</v>
      </c>
      <c r="G24" s="6">
        <v>9.73</v>
      </c>
      <c r="H24" s="45" t="s">
        <v>146</v>
      </c>
      <c r="I24" s="13" t="s">
        <v>49</v>
      </c>
      <c r="J24" s="18">
        <v>42370</v>
      </c>
      <c r="K24" s="39">
        <v>1956760.94</v>
      </c>
      <c r="L24" s="52">
        <f t="shared" si="0"/>
        <v>200225.886</v>
      </c>
      <c r="M24" s="39">
        <v>1710760.41</v>
      </c>
      <c r="N24" s="39">
        <v>173529.63</v>
      </c>
      <c r="O24" s="52">
        <f t="shared" si="3"/>
        <v>246000.53000000003</v>
      </c>
      <c r="P24" s="39">
        <v>1374228.7</v>
      </c>
      <c r="Q24" s="40" t="s">
        <v>40</v>
      </c>
      <c r="R24" s="38" t="s">
        <v>40</v>
      </c>
      <c r="S24" s="46">
        <v>336531.71</v>
      </c>
      <c r="T24" s="51">
        <f t="shared" si="1"/>
        <v>1710760.41</v>
      </c>
      <c r="U24" s="51">
        <f t="shared" si="2"/>
        <v>1956760.94</v>
      </c>
    </row>
    <row r="25" spans="1:21" ht="36" x14ac:dyDescent="0.25">
      <c r="A25" s="16">
        <v>2268</v>
      </c>
      <c r="B25" s="16" t="s">
        <v>35</v>
      </c>
      <c r="C25" s="16" t="s">
        <v>36</v>
      </c>
      <c r="D25" s="16" t="s">
        <v>41</v>
      </c>
      <c r="E25" s="16" t="s">
        <v>50</v>
      </c>
      <c r="F25" s="16">
        <v>3386.4</v>
      </c>
      <c r="G25" s="6">
        <v>9.73</v>
      </c>
      <c r="H25" s="45" t="s">
        <v>146</v>
      </c>
      <c r="I25" s="13" t="s">
        <v>51</v>
      </c>
      <c r="J25" s="18">
        <v>42095</v>
      </c>
      <c r="K25" s="39">
        <v>2317085</v>
      </c>
      <c r="L25" s="52">
        <f t="shared" si="0"/>
        <v>197698.03200000004</v>
      </c>
      <c r="M25" s="39">
        <v>1987857.94</v>
      </c>
      <c r="N25" s="39">
        <v>243815.19</v>
      </c>
      <c r="O25" s="52">
        <f t="shared" si="3"/>
        <v>329227.06000000006</v>
      </c>
      <c r="P25" s="39">
        <v>1121113.96</v>
      </c>
      <c r="Q25" s="40" t="s">
        <v>40</v>
      </c>
      <c r="R25" s="38" t="s">
        <v>40</v>
      </c>
      <c r="S25" s="46">
        <v>866744.04</v>
      </c>
      <c r="T25" s="51">
        <f t="shared" si="1"/>
        <v>1987858</v>
      </c>
      <c r="U25" s="51">
        <f t="shared" si="2"/>
        <v>2317085.06</v>
      </c>
    </row>
    <row r="26" spans="1:21" ht="36" x14ac:dyDescent="0.25">
      <c r="A26" s="16">
        <v>658</v>
      </c>
      <c r="B26" s="16" t="s">
        <v>35</v>
      </c>
      <c r="C26" s="16" t="s">
        <v>36</v>
      </c>
      <c r="D26" s="16" t="s">
        <v>41</v>
      </c>
      <c r="E26" s="16">
        <v>11</v>
      </c>
      <c r="F26" s="16">
        <v>3318.31</v>
      </c>
      <c r="G26" s="6">
        <v>9.73</v>
      </c>
      <c r="H26" s="45" t="s">
        <v>146</v>
      </c>
      <c r="I26" s="13" t="s">
        <v>53</v>
      </c>
      <c r="J26" s="18">
        <v>42036</v>
      </c>
      <c r="K26" s="39">
        <v>2316300.46</v>
      </c>
      <c r="L26" s="52">
        <f t="shared" si="0"/>
        <v>193722.93780000001</v>
      </c>
      <c r="M26" s="39">
        <v>1929012.98</v>
      </c>
      <c r="N26" s="39">
        <v>168109.12</v>
      </c>
      <c r="O26" s="52">
        <f t="shared" si="3"/>
        <v>387287.48</v>
      </c>
      <c r="P26" s="39">
        <v>1592882.45</v>
      </c>
      <c r="Q26" s="40" t="s">
        <v>40</v>
      </c>
      <c r="R26" s="38" t="s">
        <v>40</v>
      </c>
      <c r="S26" s="46">
        <v>336130.53</v>
      </c>
      <c r="T26" s="51">
        <f t="shared" si="1"/>
        <v>1929012.98</v>
      </c>
      <c r="U26" s="51">
        <f t="shared" si="2"/>
        <v>2316300.46</v>
      </c>
    </row>
    <row r="27" spans="1:21" ht="36" x14ac:dyDescent="0.25">
      <c r="A27" s="16">
        <v>2391</v>
      </c>
      <c r="B27" s="16" t="s">
        <v>35</v>
      </c>
      <c r="C27" s="16" t="s">
        <v>36</v>
      </c>
      <c r="D27" s="16" t="s">
        <v>41</v>
      </c>
      <c r="E27" s="16" t="s">
        <v>52</v>
      </c>
      <c r="F27" s="16">
        <v>3335.7</v>
      </c>
      <c r="G27" s="6">
        <v>9.73</v>
      </c>
      <c r="H27" s="45" t="s">
        <v>146</v>
      </c>
      <c r="I27" s="13" t="s">
        <v>54</v>
      </c>
      <c r="J27" s="18">
        <v>42125</v>
      </c>
      <c r="K27" s="39">
        <v>2089949.08</v>
      </c>
      <c r="L27" s="52">
        <f t="shared" si="0"/>
        <v>194738.166</v>
      </c>
      <c r="M27" s="39">
        <v>1862798.29</v>
      </c>
      <c r="N27" s="39">
        <v>181959.29</v>
      </c>
      <c r="O27" s="52">
        <f t="shared" si="3"/>
        <v>227150.79000000004</v>
      </c>
      <c r="P27" s="39">
        <v>862075</v>
      </c>
      <c r="Q27" s="40" t="s">
        <v>40</v>
      </c>
      <c r="R27" s="38" t="s">
        <v>40</v>
      </c>
      <c r="S27" s="46">
        <v>1000724.56</v>
      </c>
      <c r="T27" s="51">
        <f t="shared" si="1"/>
        <v>1862799.56</v>
      </c>
      <c r="U27" s="51">
        <f t="shared" si="2"/>
        <v>2089950.35</v>
      </c>
    </row>
    <row r="28" spans="1:21" ht="36" x14ac:dyDescent="0.25">
      <c r="A28" s="16">
        <v>2376</v>
      </c>
      <c r="B28" s="16" t="s">
        <v>35</v>
      </c>
      <c r="C28" s="16" t="s">
        <v>36</v>
      </c>
      <c r="D28" s="16" t="s">
        <v>41</v>
      </c>
      <c r="E28" s="16" t="s">
        <v>55</v>
      </c>
      <c r="F28" s="16">
        <v>3374.6</v>
      </c>
      <c r="G28" s="6">
        <v>9.73</v>
      </c>
      <c r="H28" s="45" t="s">
        <v>146</v>
      </c>
      <c r="I28" s="13" t="s">
        <v>56</v>
      </c>
      <c r="J28" s="18">
        <v>42125</v>
      </c>
      <c r="K28" s="39">
        <v>2114320.5699999998</v>
      </c>
      <c r="L28" s="52">
        <f t="shared" si="0"/>
        <v>197009.14799999999</v>
      </c>
      <c r="M28" s="39">
        <v>1832442.8799999999</v>
      </c>
      <c r="N28" s="39">
        <v>191561.11</v>
      </c>
      <c r="O28" s="52">
        <f t="shared" si="3"/>
        <v>281877.68999999994</v>
      </c>
      <c r="P28" s="39">
        <v>802235.59</v>
      </c>
      <c r="Q28" s="40" t="s">
        <v>40</v>
      </c>
      <c r="R28" s="38" t="s">
        <v>40</v>
      </c>
      <c r="S28" s="46">
        <v>1030207.21</v>
      </c>
      <c r="T28" s="51">
        <f t="shared" si="1"/>
        <v>1832442.7999999998</v>
      </c>
      <c r="U28" s="51">
        <f t="shared" si="2"/>
        <v>2114320.4899999998</v>
      </c>
    </row>
    <row r="29" spans="1:21" ht="36" x14ac:dyDescent="0.25">
      <c r="A29" s="16">
        <v>2270</v>
      </c>
      <c r="B29" s="16" t="s">
        <v>35</v>
      </c>
      <c r="C29" s="16" t="s">
        <v>36</v>
      </c>
      <c r="D29" s="16" t="s">
        <v>41</v>
      </c>
      <c r="E29" s="16" t="s">
        <v>57</v>
      </c>
      <c r="F29" s="16">
        <v>3401.9</v>
      </c>
      <c r="G29" s="6">
        <v>9.73</v>
      </c>
      <c r="H29" s="45" t="s">
        <v>146</v>
      </c>
      <c r="I29" s="13" t="s">
        <v>58</v>
      </c>
      <c r="J29" s="18">
        <v>42095</v>
      </c>
      <c r="K29" s="39">
        <v>2328051.92</v>
      </c>
      <c r="L29" s="52">
        <f t="shared" si="0"/>
        <v>198602.92200000002</v>
      </c>
      <c r="M29" s="39">
        <v>1941564.2</v>
      </c>
      <c r="N29" s="39">
        <v>200244.2</v>
      </c>
      <c r="O29" s="52">
        <f t="shared" si="3"/>
        <v>386487.72</v>
      </c>
      <c r="P29" s="53">
        <v>1925385</v>
      </c>
      <c r="Q29" s="40" t="s">
        <v>40</v>
      </c>
      <c r="R29" s="38" t="s">
        <v>40</v>
      </c>
      <c r="S29" s="46">
        <v>16178.87</v>
      </c>
      <c r="T29" s="51">
        <f t="shared" si="1"/>
        <v>1941563.87</v>
      </c>
      <c r="U29" s="51">
        <f t="shared" si="2"/>
        <v>2328051.59</v>
      </c>
    </row>
    <row r="30" spans="1:21" ht="36" x14ac:dyDescent="0.25">
      <c r="A30" s="16">
        <v>2272</v>
      </c>
      <c r="B30" s="16" t="s">
        <v>35</v>
      </c>
      <c r="C30" s="16" t="s">
        <v>36</v>
      </c>
      <c r="D30" s="16" t="s">
        <v>41</v>
      </c>
      <c r="E30" s="16">
        <v>15</v>
      </c>
      <c r="F30" s="16">
        <v>3405.7</v>
      </c>
      <c r="G30" s="6">
        <v>9.73</v>
      </c>
      <c r="H30" s="45" t="s">
        <v>146</v>
      </c>
      <c r="I30" s="13" t="s">
        <v>59</v>
      </c>
      <c r="J30" s="18">
        <v>42095</v>
      </c>
      <c r="K30" s="39">
        <v>2305982.7599999998</v>
      </c>
      <c r="L30" s="52">
        <f t="shared" si="0"/>
        <v>198824.766</v>
      </c>
      <c r="M30" s="39">
        <v>1933135.75</v>
      </c>
      <c r="N30" s="39">
        <v>184937.83</v>
      </c>
      <c r="O30" s="38">
        <f t="shared" si="3"/>
        <v>372847.00999999978</v>
      </c>
      <c r="P30" s="39">
        <v>1908360.93</v>
      </c>
      <c r="Q30" s="40" t="s">
        <v>40</v>
      </c>
      <c r="R30" s="38" t="s">
        <v>40</v>
      </c>
      <c r="S30" s="46">
        <v>24774.82</v>
      </c>
      <c r="T30" s="51">
        <f t="shared" si="1"/>
        <v>1933135.75</v>
      </c>
      <c r="U30" s="51">
        <f t="shared" si="2"/>
        <v>2305982.7599999998</v>
      </c>
    </row>
    <row r="31" spans="1:21" ht="36.75" customHeight="1" x14ac:dyDescent="0.25">
      <c r="A31" s="6">
        <v>3763</v>
      </c>
      <c r="B31" s="7" t="s">
        <v>35</v>
      </c>
      <c r="C31" s="7" t="s">
        <v>36</v>
      </c>
      <c r="D31" s="7" t="s">
        <v>113</v>
      </c>
      <c r="E31" s="59">
        <v>4</v>
      </c>
      <c r="F31" s="6">
        <v>3776.7</v>
      </c>
      <c r="G31" s="6">
        <v>9.73</v>
      </c>
      <c r="H31" s="45" t="s">
        <v>146</v>
      </c>
      <c r="I31" s="7" t="s">
        <v>118</v>
      </c>
      <c r="J31" s="7" t="s">
        <v>112</v>
      </c>
      <c r="K31" s="52">
        <v>2158945.7400000002</v>
      </c>
      <c r="L31" s="52">
        <f t="shared" si="0"/>
        <v>220483.74599999998</v>
      </c>
      <c r="M31" s="52">
        <v>1206203.0900000001</v>
      </c>
      <c r="N31" s="52">
        <v>120077.56</v>
      </c>
      <c r="O31" s="52">
        <f>K31-M31</f>
        <v>952742.65000000014</v>
      </c>
      <c r="P31" s="52">
        <v>791937.42</v>
      </c>
      <c r="Q31" s="8" t="s">
        <v>40</v>
      </c>
      <c r="R31" s="8" t="s">
        <v>40</v>
      </c>
      <c r="S31" s="54">
        <v>414265.78</v>
      </c>
      <c r="T31" s="51">
        <f t="shared" si="1"/>
        <v>1206203.2000000002</v>
      </c>
      <c r="U31" s="51">
        <f t="shared" si="2"/>
        <v>2158945.8500000006</v>
      </c>
    </row>
    <row r="32" spans="1:21" ht="35.25" customHeight="1" x14ac:dyDescent="0.25">
      <c r="A32" s="6">
        <v>690</v>
      </c>
      <c r="B32" s="7" t="s">
        <v>35</v>
      </c>
      <c r="C32" s="7" t="s">
        <v>36</v>
      </c>
      <c r="D32" s="7" t="s">
        <v>113</v>
      </c>
      <c r="E32" s="59" t="s">
        <v>114</v>
      </c>
      <c r="F32" s="6">
        <v>3204.2</v>
      </c>
      <c r="G32" s="6">
        <v>9.73</v>
      </c>
      <c r="H32" s="45" t="s">
        <v>146</v>
      </c>
      <c r="I32" s="7" t="s">
        <v>116</v>
      </c>
      <c r="J32" s="7" t="s">
        <v>102</v>
      </c>
      <c r="K32" s="52">
        <v>2074847.58</v>
      </c>
      <c r="L32" s="52">
        <f t="shared" si="0"/>
        <v>187061.196</v>
      </c>
      <c r="M32" s="52">
        <v>1642025.29</v>
      </c>
      <c r="N32" s="52">
        <v>193353.87</v>
      </c>
      <c r="O32" s="52">
        <f>K32-M32</f>
        <v>432822.29000000004</v>
      </c>
      <c r="P32" s="52">
        <v>801287</v>
      </c>
      <c r="Q32" s="8" t="s">
        <v>40</v>
      </c>
      <c r="R32" s="8" t="s">
        <v>40</v>
      </c>
      <c r="S32" s="54">
        <v>840738.39</v>
      </c>
      <c r="T32" s="51">
        <f t="shared" si="1"/>
        <v>1642025.3900000001</v>
      </c>
      <c r="U32" s="51">
        <f t="shared" si="2"/>
        <v>2074847.6800000002</v>
      </c>
    </row>
    <row r="33" spans="1:21" ht="36" customHeight="1" x14ac:dyDescent="0.25">
      <c r="A33" s="16">
        <v>795</v>
      </c>
      <c r="B33" s="7" t="s">
        <v>35</v>
      </c>
      <c r="C33" s="7" t="s">
        <v>36</v>
      </c>
      <c r="D33" s="7" t="s">
        <v>113</v>
      </c>
      <c r="E33" s="16" t="s">
        <v>115</v>
      </c>
      <c r="F33" s="16">
        <v>3229.1</v>
      </c>
      <c r="G33" s="6">
        <v>9.73</v>
      </c>
      <c r="H33" s="45" t="s">
        <v>146</v>
      </c>
      <c r="I33" s="7" t="s">
        <v>117</v>
      </c>
      <c r="J33" s="17">
        <v>42036</v>
      </c>
      <c r="K33" s="39">
        <v>2254670.85</v>
      </c>
      <c r="L33" s="52">
        <f t="shared" si="0"/>
        <v>188514.85800000001</v>
      </c>
      <c r="M33" s="39">
        <v>1843991.57</v>
      </c>
      <c r="N33" s="39">
        <v>183977.77</v>
      </c>
      <c r="O33" s="38">
        <f t="shared" ref="O33:O52" si="5">K33-M33</f>
        <v>410679.28</v>
      </c>
      <c r="P33" s="41">
        <v>1819704</v>
      </c>
      <c r="Q33" s="8" t="s">
        <v>40</v>
      </c>
      <c r="R33" s="8" t="s">
        <v>40</v>
      </c>
      <c r="S33" s="48">
        <v>24287.47</v>
      </c>
      <c r="T33" s="51">
        <f t="shared" si="1"/>
        <v>1843991.47</v>
      </c>
      <c r="U33" s="51">
        <f t="shared" si="2"/>
        <v>2254670.75</v>
      </c>
    </row>
    <row r="34" spans="1:21" ht="36" x14ac:dyDescent="0.25">
      <c r="A34" s="16">
        <v>3860</v>
      </c>
      <c r="B34" s="16" t="s">
        <v>35</v>
      </c>
      <c r="C34" s="16" t="s">
        <v>36</v>
      </c>
      <c r="D34" s="16" t="s">
        <v>60</v>
      </c>
      <c r="E34" s="16">
        <v>6</v>
      </c>
      <c r="F34" s="16">
        <v>3409.4</v>
      </c>
      <c r="G34" s="6">
        <v>9.73</v>
      </c>
      <c r="H34" s="45" t="s">
        <v>146</v>
      </c>
      <c r="I34" s="13" t="s">
        <v>61</v>
      </c>
      <c r="J34" s="18">
        <v>42036</v>
      </c>
      <c r="K34" s="39">
        <v>2380516.77</v>
      </c>
      <c r="L34" s="52">
        <f t="shared" si="0"/>
        <v>199040.772</v>
      </c>
      <c r="M34" s="39">
        <v>1932586.77</v>
      </c>
      <c r="N34" s="39">
        <v>184963.16</v>
      </c>
      <c r="O34" s="52">
        <f t="shared" si="5"/>
        <v>447930</v>
      </c>
      <c r="P34" s="39">
        <v>1362759</v>
      </c>
      <c r="Q34" s="40" t="s">
        <v>40</v>
      </c>
      <c r="R34" s="38" t="s">
        <v>40</v>
      </c>
      <c r="S34" s="46">
        <v>569827.77</v>
      </c>
      <c r="T34" s="51">
        <f t="shared" si="1"/>
        <v>1932586.77</v>
      </c>
      <c r="U34" s="51">
        <f t="shared" si="2"/>
        <v>2380516.77</v>
      </c>
    </row>
    <row r="35" spans="1:21" ht="36" x14ac:dyDescent="0.25">
      <c r="A35" s="16">
        <v>3717</v>
      </c>
      <c r="B35" s="16" t="s">
        <v>35</v>
      </c>
      <c r="C35" s="16" t="s">
        <v>36</v>
      </c>
      <c r="D35" s="16" t="s">
        <v>60</v>
      </c>
      <c r="E35" s="16" t="s">
        <v>62</v>
      </c>
      <c r="F35" s="16">
        <v>3409</v>
      </c>
      <c r="G35" s="6">
        <v>9.73</v>
      </c>
      <c r="H35" s="45" t="s">
        <v>146</v>
      </c>
      <c r="I35" s="13" t="s">
        <v>63</v>
      </c>
      <c r="J35" s="18">
        <v>42430</v>
      </c>
      <c r="K35" s="39">
        <v>2008749.42</v>
      </c>
      <c r="L35" s="52">
        <f t="shared" si="0"/>
        <v>199017.41999999998</v>
      </c>
      <c r="M35" s="39">
        <v>1653727.97</v>
      </c>
      <c r="N35" s="39">
        <v>186218.45</v>
      </c>
      <c r="O35" s="52">
        <f t="shared" si="5"/>
        <v>355021.44999999995</v>
      </c>
      <c r="P35" s="40">
        <v>795897.16</v>
      </c>
      <c r="Q35" s="40" t="s">
        <v>40</v>
      </c>
      <c r="R35" s="38" t="s">
        <v>40</v>
      </c>
      <c r="S35" s="46">
        <v>857830.81</v>
      </c>
      <c r="T35" s="51">
        <f t="shared" si="1"/>
        <v>1653727.9700000002</v>
      </c>
      <c r="U35" s="51">
        <f t="shared" si="2"/>
        <v>2008749.4200000002</v>
      </c>
    </row>
    <row r="36" spans="1:21" ht="36" x14ac:dyDescent="0.25">
      <c r="A36" s="16">
        <v>3716</v>
      </c>
      <c r="B36" s="16" t="s">
        <v>35</v>
      </c>
      <c r="C36" s="16" t="s">
        <v>36</v>
      </c>
      <c r="D36" s="16" t="s">
        <v>60</v>
      </c>
      <c r="E36" s="16" t="s">
        <v>64</v>
      </c>
      <c r="F36" s="16">
        <v>3364.9</v>
      </c>
      <c r="G36" s="6">
        <v>9.73</v>
      </c>
      <c r="H36" s="45" t="s">
        <v>146</v>
      </c>
      <c r="I36" s="13" t="s">
        <v>65</v>
      </c>
      <c r="J36" s="18">
        <v>42125</v>
      </c>
      <c r="K36" s="39">
        <v>2279749.36</v>
      </c>
      <c r="L36" s="52">
        <f t="shared" si="0"/>
        <v>196442.86200000002</v>
      </c>
      <c r="M36" s="39">
        <v>1888746.18</v>
      </c>
      <c r="N36" s="39">
        <v>208619.46</v>
      </c>
      <c r="O36" s="52">
        <f t="shared" si="5"/>
        <v>391003.17999999993</v>
      </c>
      <c r="P36" s="55">
        <v>1433723.9</v>
      </c>
      <c r="Q36" s="40" t="s">
        <v>40</v>
      </c>
      <c r="R36" s="38" t="s">
        <v>40</v>
      </c>
      <c r="S36" s="46">
        <v>455022.28</v>
      </c>
      <c r="T36" s="51">
        <f t="shared" si="1"/>
        <v>1888746.18</v>
      </c>
      <c r="U36" s="51">
        <f t="shared" si="2"/>
        <v>2279749.36</v>
      </c>
    </row>
    <row r="37" spans="1:21" ht="36" x14ac:dyDescent="0.25">
      <c r="A37" s="6">
        <v>4225</v>
      </c>
      <c r="B37" s="7" t="s">
        <v>35</v>
      </c>
      <c r="C37" s="7" t="s">
        <v>36</v>
      </c>
      <c r="D37" s="7" t="s">
        <v>113</v>
      </c>
      <c r="E37" s="6">
        <v>8</v>
      </c>
      <c r="F37" s="6">
        <v>3575.5</v>
      </c>
      <c r="G37" s="6">
        <v>9.73</v>
      </c>
      <c r="H37" s="45" t="s">
        <v>146</v>
      </c>
      <c r="I37" s="7" t="s">
        <v>119</v>
      </c>
      <c r="J37" s="68" t="s">
        <v>120</v>
      </c>
      <c r="K37" s="52">
        <v>1686209.84</v>
      </c>
      <c r="L37" s="52">
        <f t="shared" si="0"/>
        <v>208737.69</v>
      </c>
      <c r="M37" s="52">
        <v>1571377.95</v>
      </c>
      <c r="N37" s="52">
        <v>424219.37</v>
      </c>
      <c r="O37" s="52">
        <f>K37-M37</f>
        <v>114831.89000000013</v>
      </c>
      <c r="P37" s="52">
        <v>0</v>
      </c>
      <c r="Q37" s="38" t="s">
        <v>40</v>
      </c>
      <c r="R37" s="38" t="s">
        <v>40</v>
      </c>
      <c r="S37" s="54">
        <v>1571377.97</v>
      </c>
      <c r="T37" s="69">
        <f>S37+P37</f>
        <v>1571377.97</v>
      </c>
      <c r="U37" s="69">
        <f>S37+P37+O37</f>
        <v>1686209.86</v>
      </c>
    </row>
    <row r="38" spans="1:21" ht="36" x14ac:dyDescent="0.25">
      <c r="A38" s="16">
        <v>2377</v>
      </c>
      <c r="B38" s="16" t="s">
        <v>35</v>
      </c>
      <c r="C38" s="16" t="s">
        <v>36</v>
      </c>
      <c r="D38" s="16" t="s">
        <v>60</v>
      </c>
      <c r="E38" s="16" t="s">
        <v>66</v>
      </c>
      <c r="F38" s="16">
        <v>1596.7</v>
      </c>
      <c r="G38" s="6">
        <v>9.73</v>
      </c>
      <c r="H38" s="45" t="s">
        <v>146</v>
      </c>
      <c r="I38" s="13" t="s">
        <v>67</v>
      </c>
      <c r="J38" s="18">
        <v>42125</v>
      </c>
      <c r="K38" s="39">
        <v>1081444.8400000001</v>
      </c>
      <c r="L38" s="52">
        <f t="shared" si="0"/>
        <v>93215.346000000005</v>
      </c>
      <c r="M38" s="39">
        <v>888908.81</v>
      </c>
      <c r="N38" s="39">
        <v>102649.79</v>
      </c>
      <c r="O38" s="52">
        <f t="shared" si="5"/>
        <v>192536.03000000003</v>
      </c>
      <c r="P38" s="39">
        <v>803061</v>
      </c>
      <c r="Q38" s="40" t="s">
        <v>40</v>
      </c>
      <c r="R38" s="38" t="s">
        <v>40</v>
      </c>
      <c r="S38" s="46">
        <v>85847.81</v>
      </c>
      <c r="T38" s="51">
        <f t="shared" si="1"/>
        <v>888908.81</v>
      </c>
      <c r="U38" s="51">
        <f t="shared" si="2"/>
        <v>1081444.8400000001</v>
      </c>
    </row>
    <row r="39" spans="1:21" ht="36" x14ac:dyDescent="0.25">
      <c r="A39" s="16">
        <v>3715</v>
      </c>
      <c r="B39" s="16" t="s">
        <v>35</v>
      </c>
      <c r="C39" s="16" t="s">
        <v>36</v>
      </c>
      <c r="D39" s="16" t="s">
        <v>60</v>
      </c>
      <c r="E39" s="16">
        <v>10</v>
      </c>
      <c r="F39" s="16">
        <v>3159.4</v>
      </c>
      <c r="G39" s="6">
        <v>9.73</v>
      </c>
      <c r="H39" s="45" t="s">
        <v>146</v>
      </c>
      <c r="I39" s="13" t="s">
        <v>68</v>
      </c>
      <c r="J39" s="18">
        <v>42644</v>
      </c>
      <c r="K39" s="39">
        <v>1747417.9</v>
      </c>
      <c r="L39" s="52">
        <f t="shared" si="0"/>
        <v>184445.77200000003</v>
      </c>
      <c r="M39" s="39">
        <v>1410558.54</v>
      </c>
      <c r="N39" s="39">
        <v>148375.06</v>
      </c>
      <c r="O39" s="52">
        <f t="shared" si="5"/>
        <v>336859.35999999987</v>
      </c>
      <c r="P39" s="39">
        <v>1149466.31</v>
      </c>
      <c r="Q39" s="40" t="s">
        <v>40</v>
      </c>
      <c r="R39" s="38" t="s">
        <v>40</v>
      </c>
      <c r="S39" s="46">
        <v>261092.23</v>
      </c>
      <c r="T39" s="51">
        <f t="shared" si="1"/>
        <v>1410558.54</v>
      </c>
      <c r="U39" s="51">
        <f t="shared" si="2"/>
        <v>1747417.9</v>
      </c>
    </row>
    <row r="40" spans="1:21" ht="36" x14ac:dyDescent="0.25">
      <c r="A40" s="16">
        <v>2533</v>
      </c>
      <c r="B40" s="16" t="s">
        <v>35</v>
      </c>
      <c r="C40" s="16" t="s">
        <v>36</v>
      </c>
      <c r="D40" s="16" t="s">
        <v>60</v>
      </c>
      <c r="E40" s="16" t="s">
        <v>69</v>
      </c>
      <c r="F40" s="16">
        <v>1573.2</v>
      </c>
      <c r="G40" s="6">
        <v>9.73</v>
      </c>
      <c r="H40" s="45" t="s">
        <v>146</v>
      </c>
      <c r="I40" s="13" t="s">
        <v>70</v>
      </c>
      <c r="J40" s="18">
        <v>42186</v>
      </c>
      <c r="K40" s="39">
        <v>1089271.3799999999</v>
      </c>
      <c r="L40" s="52">
        <f t="shared" si="0"/>
        <v>91843.415999999997</v>
      </c>
      <c r="M40" s="39">
        <v>836484.38</v>
      </c>
      <c r="N40" s="39">
        <v>93281.38</v>
      </c>
      <c r="O40" s="52">
        <f t="shared" si="5"/>
        <v>252786.99999999988</v>
      </c>
      <c r="P40" s="39">
        <v>156820.1</v>
      </c>
      <c r="Q40" s="40" t="s">
        <v>40</v>
      </c>
      <c r="R40" s="38" t="s">
        <v>40</v>
      </c>
      <c r="S40" s="46">
        <v>679664.28</v>
      </c>
      <c r="T40" s="51">
        <f t="shared" si="1"/>
        <v>836484.38</v>
      </c>
      <c r="U40" s="51">
        <f t="shared" si="2"/>
        <v>1089271.3799999999</v>
      </c>
    </row>
    <row r="41" spans="1:21" ht="36" x14ac:dyDescent="0.25">
      <c r="A41" s="16">
        <v>3859</v>
      </c>
      <c r="B41" s="16" t="s">
        <v>35</v>
      </c>
      <c r="C41" s="16" t="s">
        <v>36</v>
      </c>
      <c r="D41" s="16" t="s">
        <v>60</v>
      </c>
      <c r="E41" s="16" t="s">
        <v>71</v>
      </c>
      <c r="F41" s="16">
        <v>1567.8</v>
      </c>
      <c r="G41" s="6">
        <v>9.73</v>
      </c>
      <c r="H41" s="45" t="s">
        <v>146</v>
      </c>
      <c r="I41" s="13" t="s">
        <v>72</v>
      </c>
      <c r="J41" s="18">
        <v>42125</v>
      </c>
      <c r="K41" s="39">
        <v>1061868.02</v>
      </c>
      <c r="L41" s="52">
        <f t="shared" si="0"/>
        <v>91528.16399999999</v>
      </c>
      <c r="M41" s="39">
        <v>881665.06</v>
      </c>
      <c r="N41" s="39">
        <v>79133.05</v>
      </c>
      <c r="O41" s="52">
        <f t="shared" si="5"/>
        <v>180202.95999999996</v>
      </c>
      <c r="P41" s="39">
        <v>285203</v>
      </c>
      <c r="Q41" s="40" t="s">
        <v>40</v>
      </c>
      <c r="R41" s="38" t="s">
        <v>40</v>
      </c>
      <c r="S41" s="46">
        <v>596462.06000000006</v>
      </c>
      <c r="T41" s="51">
        <f t="shared" si="1"/>
        <v>881665.06</v>
      </c>
      <c r="U41" s="51">
        <f t="shared" si="2"/>
        <v>1061868.02</v>
      </c>
    </row>
    <row r="42" spans="1:21" ht="36" x14ac:dyDescent="0.25">
      <c r="A42" s="16">
        <v>2378</v>
      </c>
      <c r="B42" s="16" t="s">
        <v>35</v>
      </c>
      <c r="C42" s="16" t="s">
        <v>36</v>
      </c>
      <c r="D42" s="16" t="s">
        <v>60</v>
      </c>
      <c r="E42" s="16">
        <v>14</v>
      </c>
      <c r="F42" s="16">
        <v>3367.7</v>
      </c>
      <c r="G42" s="6">
        <v>9.73</v>
      </c>
      <c r="H42" s="45" t="s">
        <v>146</v>
      </c>
      <c r="I42" s="13" t="s">
        <v>73</v>
      </c>
      <c r="J42" s="18">
        <v>42125</v>
      </c>
      <c r="K42" s="39">
        <v>2280823.16</v>
      </c>
      <c r="L42" s="52">
        <f t="shared" si="0"/>
        <v>196606.326</v>
      </c>
      <c r="M42" s="39">
        <v>1927271.42</v>
      </c>
      <c r="N42" s="39">
        <v>182948.47</v>
      </c>
      <c r="O42" s="52">
        <f t="shared" si="5"/>
        <v>353551.74000000022</v>
      </c>
      <c r="P42" s="39">
        <v>1546269.55</v>
      </c>
      <c r="Q42" s="40" t="s">
        <v>40</v>
      </c>
      <c r="R42" s="38" t="s">
        <v>40</v>
      </c>
      <c r="S42" s="46">
        <v>381001.87</v>
      </c>
      <c r="T42" s="51">
        <f t="shared" si="1"/>
        <v>1927271.42</v>
      </c>
      <c r="U42" s="51">
        <f t="shared" si="2"/>
        <v>2280823.16</v>
      </c>
    </row>
    <row r="43" spans="1:21" ht="36" x14ac:dyDescent="0.25">
      <c r="A43" s="16">
        <v>2199</v>
      </c>
      <c r="B43" s="16" t="s">
        <v>35</v>
      </c>
      <c r="C43" s="16" t="s">
        <v>36</v>
      </c>
      <c r="D43" s="16" t="s">
        <v>60</v>
      </c>
      <c r="E43" s="16" t="s">
        <v>74</v>
      </c>
      <c r="F43" s="16">
        <v>1592</v>
      </c>
      <c r="G43" s="6">
        <v>9.73</v>
      </c>
      <c r="H43" s="45" t="s">
        <v>146</v>
      </c>
      <c r="I43" s="13" t="s">
        <v>75</v>
      </c>
      <c r="J43" s="18">
        <v>42095</v>
      </c>
      <c r="K43" s="39">
        <v>1089603.17</v>
      </c>
      <c r="L43" s="52">
        <f t="shared" si="0"/>
        <v>92940.959999999992</v>
      </c>
      <c r="M43" s="39">
        <v>912531.32</v>
      </c>
      <c r="N43" s="39">
        <v>92580.78</v>
      </c>
      <c r="O43" s="52">
        <f t="shared" si="5"/>
        <v>177071.84999999998</v>
      </c>
      <c r="P43" s="39">
        <v>305043</v>
      </c>
      <c r="Q43" s="40" t="s">
        <v>40</v>
      </c>
      <c r="R43" s="38" t="s">
        <v>40</v>
      </c>
      <c r="S43" s="46">
        <v>607488.31999999995</v>
      </c>
      <c r="T43" s="51">
        <f t="shared" si="1"/>
        <v>912531.32</v>
      </c>
      <c r="U43" s="51">
        <f t="shared" si="2"/>
        <v>1089603.17</v>
      </c>
    </row>
    <row r="44" spans="1:21" ht="42" customHeight="1" x14ac:dyDescent="0.25">
      <c r="A44" s="6">
        <v>169</v>
      </c>
      <c r="B44" s="7" t="s">
        <v>35</v>
      </c>
      <c r="C44" s="7" t="s">
        <v>36</v>
      </c>
      <c r="D44" s="7" t="s">
        <v>113</v>
      </c>
      <c r="E44" s="6">
        <v>16</v>
      </c>
      <c r="F44" s="6">
        <v>3172.6</v>
      </c>
      <c r="G44" s="6">
        <v>9.73</v>
      </c>
      <c r="H44" s="66" t="s">
        <v>38</v>
      </c>
      <c r="I44" s="7" t="s">
        <v>123</v>
      </c>
      <c r="J44" s="7" t="s">
        <v>102</v>
      </c>
      <c r="K44" s="52">
        <v>1968564.38</v>
      </c>
      <c r="L44" s="52">
        <f t="shared" si="0"/>
        <v>185216.38800000001</v>
      </c>
      <c r="M44" s="52">
        <v>1851736.06</v>
      </c>
      <c r="N44" s="52">
        <v>178118.08</v>
      </c>
      <c r="O44" s="52">
        <f>K44-M44</f>
        <v>116828.31999999983</v>
      </c>
      <c r="P44" s="52">
        <v>1070925</v>
      </c>
      <c r="Q44" s="38" t="s">
        <v>40</v>
      </c>
      <c r="R44" s="38" t="s">
        <v>40</v>
      </c>
      <c r="S44" s="54">
        <v>780810.96</v>
      </c>
      <c r="T44" s="51">
        <f t="shared" si="1"/>
        <v>1851735.96</v>
      </c>
      <c r="U44" s="51">
        <f t="shared" si="2"/>
        <v>1968564.2799999998</v>
      </c>
    </row>
    <row r="45" spans="1:21" ht="44.25" customHeight="1" x14ac:dyDescent="0.25">
      <c r="A45" s="6">
        <v>2271</v>
      </c>
      <c r="B45" s="7" t="s">
        <v>35</v>
      </c>
      <c r="C45" s="7" t="s">
        <v>36</v>
      </c>
      <c r="D45" s="7" t="s">
        <v>113</v>
      </c>
      <c r="E45" s="6">
        <v>18</v>
      </c>
      <c r="F45" s="6">
        <v>1609</v>
      </c>
      <c r="G45" s="6">
        <v>9.73</v>
      </c>
      <c r="H45" s="66" t="s">
        <v>38</v>
      </c>
      <c r="I45" s="7" t="s">
        <v>127</v>
      </c>
      <c r="J45" s="7" t="s">
        <v>128</v>
      </c>
      <c r="K45" s="52">
        <v>989482.86</v>
      </c>
      <c r="L45" s="52">
        <f t="shared" si="0"/>
        <v>93933.420000000013</v>
      </c>
      <c r="M45" s="52">
        <v>813686.95</v>
      </c>
      <c r="N45" s="52">
        <v>137622.97</v>
      </c>
      <c r="O45" s="52">
        <f>K45-M45</f>
        <v>175795.91000000003</v>
      </c>
      <c r="P45" s="52">
        <v>192736.22</v>
      </c>
      <c r="Q45" s="38" t="s">
        <v>40</v>
      </c>
      <c r="R45" s="38" t="s">
        <v>40</v>
      </c>
      <c r="S45" s="54">
        <v>620950.72</v>
      </c>
      <c r="T45" s="51">
        <f t="shared" si="1"/>
        <v>813686.94</v>
      </c>
      <c r="U45" s="51">
        <f t="shared" si="2"/>
        <v>989482.85</v>
      </c>
    </row>
    <row r="46" spans="1:21" ht="38.25" customHeight="1" x14ac:dyDescent="0.25">
      <c r="A46" s="16">
        <v>167</v>
      </c>
      <c r="B46" s="16" t="s">
        <v>35</v>
      </c>
      <c r="C46" s="16" t="s">
        <v>36</v>
      </c>
      <c r="D46" s="16" t="s">
        <v>60</v>
      </c>
      <c r="E46" s="16">
        <v>20</v>
      </c>
      <c r="F46" s="16">
        <v>3182.2</v>
      </c>
      <c r="G46" s="6">
        <v>9.73</v>
      </c>
      <c r="H46" s="45" t="s">
        <v>146</v>
      </c>
      <c r="I46" s="13" t="s">
        <v>161</v>
      </c>
      <c r="J46" s="18">
        <v>42036</v>
      </c>
      <c r="K46" s="39">
        <v>2044152.94</v>
      </c>
      <c r="L46" s="52">
        <f t="shared" si="0"/>
        <v>185776.83600000001</v>
      </c>
      <c r="M46" s="39">
        <v>1808983.37</v>
      </c>
      <c r="N46" s="39">
        <v>158839.92000000001</v>
      </c>
      <c r="O46" s="52">
        <f t="shared" si="5"/>
        <v>235169.56999999983</v>
      </c>
      <c r="P46" s="39">
        <v>1205650.1100000001</v>
      </c>
      <c r="Q46" s="40" t="s">
        <v>40</v>
      </c>
      <c r="R46" s="38" t="s">
        <v>40</v>
      </c>
      <c r="S46" s="46">
        <v>603333.25</v>
      </c>
      <c r="T46" s="51">
        <f t="shared" si="1"/>
        <v>1808983.36</v>
      </c>
      <c r="U46" s="51">
        <f t="shared" si="2"/>
        <v>2044152.93</v>
      </c>
    </row>
    <row r="47" spans="1:21" ht="37.5" customHeight="1" x14ac:dyDescent="0.25">
      <c r="A47" s="16">
        <v>3762</v>
      </c>
      <c r="B47" s="16" t="s">
        <v>35</v>
      </c>
      <c r="C47" s="16" t="s">
        <v>36</v>
      </c>
      <c r="D47" s="16" t="s">
        <v>60</v>
      </c>
      <c r="E47" s="16">
        <v>22</v>
      </c>
      <c r="F47" s="16">
        <v>3904.9</v>
      </c>
      <c r="G47" s="6">
        <v>9.73</v>
      </c>
      <c r="H47" s="45" t="s">
        <v>146</v>
      </c>
      <c r="I47" s="13" t="s">
        <v>152</v>
      </c>
      <c r="J47" s="18">
        <v>42552</v>
      </c>
      <c r="K47" s="39">
        <v>2050306.9</v>
      </c>
      <c r="L47" s="52">
        <f t="shared" si="0"/>
        <v>227968.06200000003</v>
      </c>
      <c r="M47" s="39">
        <v>1665794.75</v>
      </c>
      <c r="N47" s="39">
        <v>132264.89000000001</v>
      </c>
      <c r="O47" s="52">
        <f>K47-M47</f>
        <v>384512.14999999991</v>
      </c>
      <c r="P47" s="39">
        <v>794130.97</v>
      </c>
      <c r="Q47" s="40" t="s">
        <v>40</v>
      </c>
      <c r="R47" s="38" t="s">
        <v>40</v>
      </c>
      <c r="S47" s="46">
        <v>871663.91</v>
      </c>
      <c r="T47" s="51">
        <f t="shared" si="1"/>
        <v>1665794.88</v>
      </c>
      <c r="U47" s="51">
        <f t="shared" si="2"/>
        <v>2050307.0299999998</v>
      </c>
    </row>
    <row r="48" spans="1:21" ht="37.5" customHeight="1" x14ac:dyDescent="0.25">
      <c r="A48" s="16">
        <v>692</v>
      </c>
      <c r="B48" s="16" t="s">
        <v>35</v>
      </c>
      <c r="C48" s="16" t="s">
        <v>36</v>
      </c>
      <c r="D48" s="16" t="s">
        <v>60</v>
      </c>
      <c r="E48" s="16" t="s">
        <v>153</v>
      </c>
      <c r="F48" s="16">
        <v>3249.4</v>
      </c>
      <c r="G48" s="6">
        <v>9.73</v>
      </c>
      <c r="H48" s="45" t="s">
        <v>146</v>
      </c>
      <c r="I48" s="13" t="s">
        <v>154</v>
      </c>
      <c r="J48" s="18">
        <v>42036</v>
      </c>
      <c r="K48" s="39">
        <v>2104196.5099999998</v>
      </c>
      <c r="L48" s="52">
        <f t="shared" si="0"/>
        <v>189699.97200000001</v>
      </c>
      <c r="M48" s="39">
        <v>1898865.93</v>
      </c>
      <c r="N48" s="39">
        <v>208488.74</v>
      </c>
      <c r="O48" s="52">
        <f t="shared" ref="O48:O49" si="6">K48-M48</f>
        <v>205330.57999999984</v>
      </c>
      <c r="P48" s="39">
        <v>1867429.59</v>
      </c>
      <c r="Q48" s="40" t="s">
        <v>40</v>
      </c>
      <c r="R48" s="38" t="s">
        <v>40</v>
      </c>
      <c r="S48" s="46">
        <v>31436.25</v>
      </c>
      <c r="T48" s="51">
        <f t="shared" si="1"/>
        <v>1898865.84</v>
      </c>
      <c r="U48" s="51">
        <f t="shared" si="2"/>
        <v>2104196.42</v>
      </c>
    </row>
    <row r="49" spans="1:21" ht="40.5" customHeight="1" x14ac:dyDescent="0.25">
      <c r="A49" s="16">
        <v>2385</v>
      </c>
      <c r="B49" s="16" t="s">
        <v>35</v>
      </c>
      <c r="C49" s="16" t="s">
        <v>36</v>
      </c>
      <c r="D49" s="16" t="s">
        <v>60</v>
      </c>
      <c r="E49" s="16">
        <v>24</v>
      </c>
      <c r="F49" s="16">
        <v>1594.5</v>
      </c>
      <c r="G49" s="6">
        <v>9.73</v>
      </c>
      <c r="H49" s="45" t="s">
        <v>146</v>
      </c>
      <c r="I49" s="13" t="s">
        <v>155</v>
      </c>
      <c r="J49" s="18">
        <v>42125</v>
      </c>
      <c r="K49" s="39">
        <v>984313.39</v>
      </c>
      <c r="L49" s="52">
        <f t="shared" si="0"/>
        <v>93086.91</v>
      </c>
      <c r="M49" s="39">
        <v>823747.42</v>
      </c>
      <c r="N49" s="39">
        <v>87571.67</v>
      </c>
      <c r="O49" s="52">
        <f t="shared" si="6"/>
        <v>160565.96999999997</v>
      </c>
      <c r="P49" s="39">
        <v>231081.2</v>
      </c>
      <c r="Q49" s="40" t="s">
        <v>40</v>
      </c>
      <c r="R49" s="38" t="s">
        <v>40</v>
      </c>
      <c r="S49" s="46">
        <v>592666.34</v>
      </c>
      <c r="T49" s="51">
        <f t="shared" si="1"/>
        <v>823747.54</v>
      </c>
      <c r="U49" s="51">
        <f t="shared" si="2"/>
        <v>984313.51</v>
      </c>
    </row>
    <row r="50" spans="1:21" ht="35.25" customHeight="1" x14ac:dyDescent="0.25">
      <c r="A50" s="6">
        <v>171</v>
      </c>
      <c r="B50" s="7" t="s">
        <v>35</v>
      </c>
      <c r="C50" s="7" t="s">
        <v>36</v>
      </c>
      <c r="D50" s="7" t="s">
        <v>113</v>
      </c>
      <c r="E50" s="6">
        <v>26</v>
      </c>
      <c r="F50" s="6">
        <v>3379.2</v>
      </c>
      <c r="G50" s="6">
        <v>9.73</v>
      </c>
      <c r="H50" s="45" t="s">
        <v>146</v>
      </c>
      <c r="I50" s="7" t="s">
        <v>148</v>
      </c>
      <c r="J50" s="7" t="s">
        <v>102</v>
      </c>
      <c r="K50" s="52">
        <v>2113333.15</v>
      </c>
      <c r="L50" s="52">
        <f t="shared" si="0"/>
        <v>197277.696</v>
      </c>
      <c r="M50" s="52">
        <v>2008316.02</v>
      </c>
      <c r="N50" s="52">
        <v>195845.38</v>
      </c>
      <c r="O50" s="52">
        <f t="shared" si="5"/>
        <v>105017.12999999989</v>
      </c>
      <c r="P50" s="52">
        <v>988819</v>
      </c>
      <c r="Q50" s="38" t="s">
        <v>40</v>
      </c>
      <c r="R50" s="38" t="s">
        <v>40</v>
      </c>
      <c r="S50" s="47">
        <v>1019497.05</v>
      </c>
      <c r="T50" s="51">
        <f t="shared" si="1"/>
        <v>2008316.05</v>
      </c>
      <c r="U50" s="51">
        <f t="shared" si="2"/>
        <v>2113333.1799999997</v>
      </c>
    </row>
    <row r="51" spans="1:21" ht="35.25" customHeight="1" x14ac:dyDescent="0.25">
      <c r="A51" s="6">
        <v>2384</v>
      </c>
      <c r="B51" s="7" t="s">
        <v>35</v>
      </c>
      <c r="C51" s="7" t="s">
        <v>36</v>
      </c>
      <c r="D51" s="7" t="s">
        <v>113</v>
      </c>
      <c r="E51" s="6" t="s">
        <v>156</v>
      </c>
      <c r="F51" s="6">
        <v>3246</v>
      </c>
      <c r="G51" s="6">
        <v>9.73</v>
      </c>
      <c r="H51" s="45" t="s">
        <v>146</v>
      </c>
      <c r="I51" s="7" t="s">
        <v>157</v>
      </c>
      <c r="J51" s="7" t="s">
        <v>101</v>
      </c>
      <c r="K51" s="52">
        <v>2025762.32</v>
      </c>
      <c r="L51" s="52">
        <f t="shared" si="0"/>
        <v>189501.48</v>
      </c>
      <c r="M51" s="52">
        <v>1862094.56</v>
      </c>
      <c r="N51" s="52">
        <v>202520.73</v>
      </c>
      <c r="O51" s="52">
        <f t="shared" si="5"/>
        <v>163667.76</v>
      </c>
      <c r="P51" s="52">
        <v>1420172.7</v>
      </c>
      <c r="Q51" s="38" t="s">
        <v>40</v>
      </c>
      <c r="R51" s="38" t="s">
        <v>40</v>
      </c>
      <c r="S51" s="54">
        <v>441921.67</v>
      </c>
      <c r="T51" s="51">
        <f t="shared" si="1"/>
        <v>1862094.3699999999</v>
      </c>
      <c r="U51" s="51">
        <f t="shared" si="2"/>
        <v>2025762.13</v>
      </c>
    </row>
    <row r="52" spans="1:21" ht="36" x14ac:dyDescent="0.25">
      <c r="A52" s="16">
        <v>2421</v>
      </c>
      <c r="B52" s="16" t="s">
        <v>35</v>
      </c>
      <c r="C52" s="16" t="s">
        <v>36</v>
      </c>
      <c r="D52" s="16" t="s">
        <v>76</v>
      </c>
      <c r="E52" s="16">
        <v>4</v>
      </c>
      <c r="F52" s="16">
        <v>4574.8</v>
      </c>
      <c r="G52" s="6">
        <v>9.73</v>
      </c>
      <c r="H52" s="45" t="s">
        <v>146</v>
      </c>
      <c r="I52" s="13" t="s">
        <v>77</v>
      </c>
      <c r="J52" s="18">
        <v>42156</v>
      </c>
      <c r="K52" s="39">
        <v>3066267.85</v>
      </c>
      <c r="L52" s="52">
        <f t="shared" si="0"/>
        <v>267076.82400000002</v>
      </c>
      <c r="M52" s="39">
        <v>2508605.7599999998</v>
      </c>
      <c r="N52" s="39">
        <v>264313.31</v>
      </c>
      <c r="O52" s="52">
        <f t="shared" si="5"/>
        <v>557662.09000000032</v>
      </c>
      <c r="P52" s="39">
        <v>1351932</v>
      </c>
      <c r="Q52" s="40" t="s">
        <v>40</v>
      </c>
      <c r="R52" s="38" t="s">
        <v>40</v>
      </c>
      <c r="S52" s="46">
        <v>1156673.76</v>
      </c>
      <c r="T52" s="51">
        <f t="shared" si="1"/>
        <v>2508605.7599999998</v>
      </c>
      <c r="U52" s="51">
        <f t="shared" si="2"/>
        <v>3066267.85</v>
      </c>
    </row>
    <row r="53" spans="1:21" ht="36" x14ac:dyDescent="0.25">
      <c r="A53" s="16">
        <v>3136</v>
      </c>
      <c r="B53" s="16" t="s">
        <v>35</v>
      </c>
      <c r="C53" s="16" t="s">
        <v>36</v>
      </c>
      <c r="D53" s="16" t="s">
        <v>76</v>
      </c>
      <c r="E53" s="16">
        <v>6</v>
      </c>
      <c r="F53" s="16">
        <v>4567.8</v>
      </c>
      <c r="G53" s="6">
        <v>9.73</v>
      </c>
      <c r="H53" s="45" t="s">
        <v>146</v>
      </c>
      <c r="I53" s="13" t="s">
        <v>78</v>
      </c>
      <c r="J53" s="18">
        <v>42430</v>
      </c>
      <c r="K53" s="39">
        <v>2768602.58</v>
      </c>
      <c r="L53" s="52">
        <f t="shared" si="0"/>
        <v>266668.16399999999</v>
      </c>
      <c r="M53" s="39">
        <v>2186712.44</v>
      </c>
      <c r="N53" s="39">
        <v>250621.44</v>
      </c>
      <c r="O53" s="52">
        <f t="shared" si="3"/>
        <v>581890.14000000013</v>
      </c>
      <c r="P53" s="39">
        <v>1909923.75</v>
      </c>
      <c r="Q53" s="40" t="s">
        <v>40</v>
      </c>
      <c r="R53" s="38" t="s">
        <v>40</v>
      </c>
      <c r="S53" s="46">
        <v>276788.69</v>
      </c>
      <c r="T53" s="51">
        <f t="shared" si="1"/>
        <v>2186712.44</v>
      </c>
      <c r="U53" s="51">
        <f t="shared" si="2"/>
        <v>2768602.58</v>
      </c>
    </row>
    <row r="54" spans="1:21" ht="36" x14ac:dyDescent="0.25">
      <c r="A54" s="16">
        <v>2269</v>
      </c>
      <c r="B54" s="16" t="s">
        <v>35</v>
      </c>
      <c r="C54" s="16" t="s">
        <v>36</v>
      </c>
      <c r="D54" s="16" t="s">
        <v>76</v>
      </c>
      <c r="E54" s="16">
        <v>12</v>
      </c>
      <c r="F54" s="16">
        <v>4582.1400000000003</v>
      </c>
      <c r="G54" s="6">
        <v>9.73</v>
      </c>
      <c r="H54" s="45" t="s">
        <v>146</v>
      </c>
      <c r="I54" s="13" t="s">
        <v>80</v>
      </c>
      <c r="J54" s="18">
        <v>42095</v>
      </c>
      <c r="K54" s="39">
        <v>3133745.94</v>
      </c>
      <c r="L54" s="52">
        <f t="shared" si="0"/>
        <v>267505.33319999999</v>
      </c>
      <c r="M54" s="39">
        <v>2452847.46</v>
      </c>
      <c r="N54" s="39">
        <v>231931.02</v>
      </c>
      <c r="O54" s="38">
        <f t="shared" si="3"/>
        <v>680898.48</v>
      </c>
      <c r="P54" s="39">
        <v>950327.14</v>
      </c>
      <c r="Q54" s="40" t="s">
        <v>40</v>
      </c>
      <c r="R54" s="38" t="s">
        <v>40</v>
      </c>
      <c r="S54" s="46">
        <v>1502520.3200000001</v>
      </c>
      <c r="T54" s="51">
        <f t="shared" si="1"/>
        <v>2452847.46</v>
      </c>
      <c r="U54" s="51">
        <f t="shared" si="2"/>
        <v>3133745.94</v>
      </c>
    </row>
    <row r="55" spans="1:21" ht="45" customHeight="1" x14ac:dyDescent="0.25">
      <c r="A55" s="16">
        <v>166</v>
      </c>
      <c r="B55" s="16" t="s">
        <v>35</v>
      </c>
      <c r="C55" s="16" t="s">
        <v>36</v>
      </c>
      <c r="D55" s="16" t="s">
        <v>76</v>
      </c>
      <c r="E55" s="16">
        <v>14</v>
      </c>
      <c r="F55" s="16">
        <v>4517.3</v>
      </c>
      <c r="G55" s="6">
        <v>9.73</v>
      </c>
      <c r="H55" s="45" t="s">
        <v>146</v>
      </c>
      <c r="I55" s="13" t="s">
        <v>158</v>
      </c>
      <c r="J55" s="18">
        <v>42036</v>
      </c>
      <c r="K55" s="39">
        <v>2925069.21</v>
      </c>
      <c r="L55" s="52">
        <f t="shared" si="0"/>
        <v>263719.97400000005</v>
      </c>
      <c r="M55" s="39">
        <v>2488766.25</v>
      </c>
      <c r="N55" s="39">
        <v>237665.12</v>
      </c>
      <c r="O55" s="52">
        <f t="shared" si="3"/>
        <v>436302.95999999996</v>
      </c>
      <c r="P55" s="39">
        <v>2287742.5</v>
      </c>
      <c r="Q55" s="40" t="s">
        <v>40</v>
      </c>
      <c r="R55" s="38" t="s">
        <v>40</v>
      </c>
      <c r="S55" s="46">
        <v>201023.81</v>
      </c>
      <c r="T55" s="51">
        <f t="shared" si="1"/>
        <v>2488766.31</v>
      </c>
      <c r="U55" s="51">
        <f t="shared" si="2"/>
        <v>2925069.27</v>
      </c>
    </row>
    <row r="56" spans="1:21" ht="36" x14ac:dyDescent="0.25">
      <c r="A56" s="16">
        <v>2267</v>
      </c>
      <c r="B56" s="16" t="s">
        <v>35</v>
      </c>
      <c r="C56" s="16" t="s">
        <v>36</v>
      </c>
      <c r="D56" s="16" t="s">
        <v>76</v>
      </c>
      <c r="E56" s="16">
        <v>16</v>
      </c>
      <c r="F56" s="16">
        <v>4593.8999999999996</v>
      </c>
      <c r="G56" s="6">
        <v>9.73</v>
      </c>
      <c r="H56" s="45" t="s">
        <v>146</v>
      </c>
      <c r="I56" s="13" t="s">
        <v>79</v>
      </c>
      <c r="J56" s="18">
        <v>42095</v>
      </c>
      <c r="K56" s="39">
        <v>3143941.22</v>
      </c>
      <c r="L56" s="52">
        <f t="shared" si="0"/>
        <v>268191.88199999998</v>
      </c>
      <c r="M56" s="39">
        <v>2510508.67</v>
      </c>
      <c r="N56" s="39">
        <v>248454.86</v>
      </c>
      <c r="O56" s="52">
        <f t="shared" si="3"/>
        <v>633432.55000000028</v>
      </c>
      <c r="P56" s="39">
        <v>2137236.7000000002</v>
      </c>
      <c r="Q56" s="40" t="s">
        <v>40</v>
      </c>
      <c r="R56" s="38" t="s">
        <v>40</v>
      </c>
      <c r="S56" s="46">
        <v>373271.97</v>
      </c>
      <c r="T56" s="51">
        <f t="shared" si="1"/>
        <v>2510508.67</v>
      </c>
      <c r="U56" s="51">
        <f t="shared" si="2"/>
        <v>3143941.22</v>
      </c>
    </row>
    <row r="57" spans="1:21" ht="36" x14ac:dyDescent="0.25">
      <c r="A57" s="16">
        <v>486</v>
      </c>
      <c r="B57" s="16" t="s">
        <v>35</v>
      </c>
      <c r="C57" s="16" t="s">
        <v>36</v>
      </c>
      <c r="D57" s="16" t="s">
        <v>81</v>
      </c>
      <c r="E57" s="16">
        <v>15</v>
      </c>
      <c r="F57" s="16">
        <v>2347.3000000000002</v>
      </c>
      <c r="G57" s="6">
        <v>9.73</v>
      </c>
      <c r="H57" s="45" t="s">
        <v>146</v>
      </c>
      <c r="I57" s="13" t="s">
        <v>82</v>
      </c>
      <c r="J57" s="18">
        <v>42787</v>
      </c>
      <c r="K57" s="39">
        <v>1106282.43</v>
      </c>
      <c r="L57" s="52">
        <f t="shared" si="0"/>
        <v>137035.37400000001</v>
      </c>
      <c r="M57" s="39">
        <v>1020932.91</v>
      </c>
      <c r="N57" s="53">
        <v>107437.65</v>
      </c>
      <c r="O57" s="52">
        <f t="shared" si="3"/>
        <v>85349.519999999902</v>
      </c>
      <c r="P57" s="40">
        <v>0</v>
      </c>
      <c r="Q57" s="40" t="s">
        <v>40</v>
      </c>
      <c r="R57" s="38" t="s">
        <v>40</v>
      </c>
      <c r="S57" s="46">
        <v>1020932.91</v>
      </c>
      <c r="T57" s="51">
        <f t="shared" si="1"/>
        <v>1020932.91</v>
      </c>
      <c r="U57" s="51">
        <f t="shared" si="2"/>
        <v>1106282.43</v>
      </c>
    </row>
    <row r="58" spans="1:21" ht="36" x14ac:dyDescent="0.25">
      <c r="A58" s="16">
        <v>791</v>
      </c>
      <c r="B58" s="16" t="s">
        <v>35</v>
      </c>
      <c r="C58" s="16" t="s">
        <v>36</v>
      </c>
      <c r="D58" s="16" t="s">
        <v>83</v>
      </c>
      <c r="E58" s="16">
        <v>17</v>
      </c>
      <c r="F58" s="16">
        <v>623.5</v>
      </c>
      <c r="G58" s="6">
        <v>9.73</v>
      </c>
      <c r="H58" s="45" t="s">
        <v>146</v>
      </c>
      <c r="I58" s="13" t="s">
        <v>84</v>
      </c>
      <c r="J58" s="18">
        <v>42036</v>
      </c>
      <c r="K58" s="39">
        <v>435319.59</v>
      </c>
      <c r="L58" s="52">
        <f t="shared" si="0"/>
        <v>36399.930000000008</v>
      </c>
      <c r="M58" s="39">
        <v>383227.27</v>
      </c>
      <c r="N58" s="39">
        <v>33150.82</v>
      </c>
      <c r="O58" s="52">
        <f t="shared" si="3"/>
        <v>52092.320000000007</v>
      </c>
      <c r="P58" s="39">
        <v>332076</v>
      </c>
      <c r="Q58" s="40" t="s">
        <v>40</v>
      </c>
      <c r="R58" s="38" t="s">
        <v>40</v>
      </c>
      <c r="S58" s="46">
        <v>51151.27</v>
      </c>
      <c r="T58" s="51">
        <f t="shared" si="1"/>
        <v>383227.27</v>
      </c>
      <c r="U58" s="51">
        <f t="shared" si="2"/>
        <v>435319.59</v>
      </c>
    </row>
    <row r="59" spans="1:21" ht="36" x14ac:dyDescent="0.25">
      <c r="A59" s="16">
        <v>3263</v>
      </c>
      <c r="B59" s="16" t="s">
        <v>35</v>
      </c>
      <c r="C59" s="16" t="s">
        <v>36</v>
      </c>
      <c r="D59" s="16" t="s">
        <v>85</v>
      </c>
      <c r="E59" s="16">
        <v>1</v>
      </c>
      <c r="F59" s="16">
        <v>632</v>
      </c>
      <c r="G59" s="6">
        <v>9.73</v>
      </c>
      <c r="H59" s="45" t="s">
        <v>146</v>
      </c>
      <c r="I59" s="13" t="s">
        <v>86</v>
      </c>
      <c r="J59" s="18">
        <v>42552</v>
      </c>
      <c r="K59" s="39">
        <v>363918.02</v>
      </c>
      <c r="L59" s="52">
        <f t="shared" si="0"/>
        <v>36896.160000000003</v>
      </c>
      <c r="M59" s="39">
        <v>313561.59000000003</v>
      </c>
      <c r="N59" s="39">
        <v>34753.410000000003</v>
      </c>
      <c r="O59" s="52">
        <f t="shared" si="3"/>
        <v>50356.429999999993</v>
      </c>
      <c r="P59" s="53">
        <v>287276.7</v>
      </c>
      <c r="Q59" s="40" t="s">
        <v>40</v>
      </c>
      <c r="R59" s="38" t="s">
        <v>40</v>
      </c>
      <c r="S59" s="46">
        <v>26284.89</v>
      </c>
      <c r="T59" s="51">
        <f t="shared" si="1"/>
        <v>313561.59000000003</v>
      </c>
      <c r="U59" s="51">
        <f t="shared" si="2"/>
        <v>363918.02</v>
      </c>
    </row>
    <row r="60" spans="1:21" ht="36" x14ac:dyDescent="0.25">
      <c r="A60" s="16">
        <v>4336</v>
      </c>
      <c r="B60" s="16" t="s">
        <v>35</v>
      </c>
      <c r="C60" s="16" t="s">
        <v>36</v>
      </c>
      <c r="D60" s="16" t="s">
        <v>85</v>
      </c>
      <c r="E60" s="16">
        <v>3</v>
      </c>
      <c r="F60" s="16">
        <v>620.5</v>
      </c>
      <c r="G60" s="6">
        <v>9.73</v>
      </c>
      <c r="H60" s="45" t="s">
        <v>146</v>
      </c>
      <c r="I60" s="13" t="s">
        <v>87</v>
      </c>
      <c r="J60" s="18">
        <v>42887</v>
      </c>
      <c r="K60" s="39">
        <v>329075.96999999997</v>
      </c>
      <c r="L60" s="52">
        <f t="shared" si="0"/>
        <v>36224.79</v>
      </c>
      <c r="M60" s="39">
        <v>228463.49</v>
      </c>
      <c r="N60" s="39">
        <v>42122.45</v>
      </c>
      <c r="O60" s="52">
        <f t="shared" si="3"/>
        <v>100612.47999999998</v>
      </c>
      <c r="P60" s="53">
        <v>225533.9</v>
      </c>
      <c r="Q60" s="40" t="s">
        <v>40</v>
      </c>
      <c r="R60" s="38" t="s">
        <v>40</v>
      </c>
      <c r="S60" s="46">
        <v>2929.59</v>
      </c>
      <c r="T60" s="51">
        <f t="shared" si="1"/>
        <v>228463.49</v>
      </c>
      <c r="U60" s="51">
        <f t="shared" si="2"/>
        <v>329075.96999999997</v>
      </c>
    </row>
    <row r="61" spans="1:21" ht="36" x14ac:dyDescent="0.25">
      <c r="A61" s="16">
        <v>2266</v>
      </c>
      <c r="B61" s="16" t="s">
        <v>35</v>
      </c>
      <c r="C61" s="16" t="s">
        <v>36</v>
      </c>
      <c r="D61" s="16" t="s">
        <v>85</v>
      </c>
      <c r="E61" s="16">
        <v>5</v>
      </c>
      <c r="F61" s="16">
        <v>616.9</v>
      </c>
      <c r="G61" s="6">
        <v>9.73</v>
      </c>
      <c r="H61" s="45" t="s">
        <v>146</v>
      </c>
      <c r="I61" s="13" t="s">
        <v>88</v>
      </c>
      <c r="J61" s="18">
        <v>42095</v>
      </c>
      <c r="K61" s="39">
        <v>422144.63</v>
      </c>
      <c r="L61" s="52">
        <f t="shared" si="0"/>
        <v>36014.622000000003</v>
      </c>
      <c r="M61" s="39">
        <v>304088.2</v>
      </c>
      <c r="N61" s="39">
        <v>44081.4</v>
      </c>
      <c r="O61" s="52">
        <f t="shared" si="3"/>
        <v>118056.43</v>
      </c>
      <c r="P61" s="53">
        <v>193897</v>
      </c>
      <c r="Q61" s="40" t="s">
        <v>40</v>
      </c>
      <c r="R61" s="38" t="s">
        <v>40</v>
      </c>
      <c r="S61" s="46">
        <v>110191.2</v>
      </c>
      <c r="T61" s="51">
        <f t="shared" si="1"/>
        <v>304088.2</v>
      </c>
      <c r="U61" s="51">
        <f t="shared" si="2"/>
        <v>422144.63</v>
      </c>
    </row>
    <row r="62" spans="1:21" ht="36" x14ac:dyDescent="0.25">
      <c r="A62" s="16">
        <v>3048</v>
      </c>
      <c r="B62" s="16" t="s">
        <v>35</v>
      </c>
      <c r="C62" s="16" t="s">
        <v>36</v>
      </c>
      <c r="D62" s="16" t="s">
        <v>85</v>
      </c>
      <c r="E62" s="50">
        <v>29</v>
      </c>
      <c r="F62" s="16">
        <v>651.1</v>
      </c>
      <c r="G62" s="6">
        <v>9.73</v>
      </c>
      <c r="H62" s="45" t="s">
        <v>146</v>
      </c>
      <c r="I62" s="13" t="s">
        <v>163</v>
      </c>
      <c r="J62" s="18">
        <v>42430</v>
      </c>
      <c r="K62" s="39">
        <v>361607.91</v>
      </c>
      <c r="L62" s="52">
        <f t="shared" si="0"/>
        <v>38011.218000000001</v>
      </c>
      <c r="M62" s="39">
        <v>292087.96000000002</v>
      </c>
      <c r="N62" s="39">
        <v>32138.39</v>
      </c>
      <c r="O62" s="38">
        <f t="shared" si="3"/>
        <v>69519.949999999953</v>
      </c>
      <c r="P62" s="40">
        <v>113637</v>
      </c>
      <c r="Q62" s="40" t="s">
        <v>40</v>
      </c>
      <c r="R62" s="38" t="s">
        <v>40</v>
      </c>
      <c r="S62" s="46">
        <v>178450.96</v>
      </c>
      <c r="T62" s="51">
        <f t="shared" si="1"/>
        <v>292087.95999999996</v>
      </c>
      <c r="U62" s="51">
        <f t="shared" si="2"/>
        <v>361607.90999999992</v>
      </c>
    </row>
    <row r="63" spans="1:21" ht="36" x14ac:dyDescent="0.25">
      <c r="A63" s="16">
        <v>2374</v>
      </c>
      <c r="B63" s="16" t="s">
        <v>35</v>
      </c>
      <c r="C63" s="16" t="s">
        <v>36</v>
      </c>
      <c r="D63" s="16" t="s">
        <v>89</v>
      </c>
      <c r="E63" s="16">
        <v>65</v>
      </c>
      <c r="F63" s="16">
        <v>625</v>
      </c>
      <c r="G63" s="6">
        <v>9.73</v>
      </c>
      <c r="H63" s="45" t="s">
        <v>146</v>
      </c>
      <c r="I63" s="13" t="s">
        <v>90</v>
      </c>
      <c r="J63" s="18">
        <v>42125</v>
      </c>
      <c r="K63" s="39">
        <v>423339.79</v>
      </c>
      <c r="L63" s="52">
        <f t="shared" si="0"/>
        <v>36487.5</v>
      </c>
      <c r="M63" s="39">
        <v>315808.78000000003</v>
      </c>
      <c r="N63" s="39">
        <v>34936.559999999998</v>
      </c>
      <c r="O63" s="52">
        <f t="shared" si="3"/>
        <v>107531.00999999995</v>
      </c>
      <c r="P63" s="40">
        <v>0</v>
      </c>
      <c r="Q63" s="40" t="s">
        <v>40</v>
      </c>
      <c r="R63" s="38" t="s">
        <v>40</v>
      </c>
      <c r="S63" s="46">
        <v>315808.78000000003</v>
      </c>
      <c r="T63" s="51">
        <f t="shared" si="1"/>
        <v>315808.78000000003</v>
      </c>
      <c r="U63" s="51">
        <f t="shared" si="2"/>
        <v>423339.79</v>
      </c>
    </row>
    <row r="64" spans="1:21" ht="36" x14ac:dyDescent="0.25">
      <c r="A64" s="6">
        <v>3761</v>
      </c>
      <c r="B64" s="7" t="s">
        <v>35</v>
      </c>
      <c r="C64" s="7" t="s">
        <v>36</v>
      </c>
      <c r="D64" s="7" t="s">
        <v>89</v>
      </c>
      <c r="E64" s="6">
        <v>74</v>
      </c>
      <c r="F64" s="6">
        <v>2560.6999999999998</v>
      </c>
      <c r="G64" s="6">
        <v>9.73</v>
      </c>
      <c r="H64" s="45" t="s">
        <v>146</v>
      </c>
      <c r="I64" s="7" t="s">
        <v>147</v>
      </c>
      <c r="J64" s="7" t="s">
        <v>112</v>
      </c>
      <c r="K64" s="52">
        <v>1344448.51</v>
      </c>
      <c r="L64" s="52">
        <f t="shared" si="0"/>
        <v>149493.666</v>
      </c>
      <c r="M64" s="52">
        <v>1268297.54</v>
      </c>
      <c r="N64" s="52">
        <v>187191.28</v>
      </c>
      <c r="O64" s="52">
        <f>K64-M64</f>
        <v>76150.969999999972</v>
      </c>
      <c r="P64" s="52">
        <v>435980.48</v>
      </c>
      <c r="Q64" s="38" t="s">
        <v>40</v>
      </c>
      <c r="R64" s="38" t="s">
        <v>40</v>
      </c>
      <c r="S64" s="47">
        <v>832317.12</v>
      </c>
      <c r="T64" s="51">
        <f t="shared" si="1"/>
        <v>1268297.6000000001</v>
      </c>
      <c r="U64" s="51">
        <f t="shared" si="2"/>
        <v>1344448.57</v>
      </c>
    </row>
    <row r="65" spans="1:21" ht="39.75" customHeight="1" x14ac:dyDescent="0.25">
      <c r="A65" s="6">
        <v>165</v>
      </c>
      <c r="B65" s="7" t="s">
        <v>35</v>
      </c>
      <c r="C65" s="7" t="s">
        <v>36</v>
      </c>
      <c r="D65" s="7" t="s">
        <v>89</v>
      </c>
      <c r="E65" s="6">
        <v>78</v>
      </c>
      <c r="F65" s="6">
        <v>2536.8000000000002</v>
      </c>
      <c r="G65" s="6">
        <v>9.73</v>
      </c>
      <c r="H65" s="45" t="s">
        <v>146</v>
      </c>
      <c r="I65" s="7" t="s">
        <v>162</v>
      </c>
      <c r="J65" s="7" t="s">
        <v>102</v>
      </c>
      <c r="K65" s="52">
        <v>1642886.7</v>
      </c>
      <c r="L65" s="52">
        <f t="shared" si="0"/>
        <v>148098.38400000002</v>
      </c>
      <c r="M65" s="52">
        <v>1516485.11</v>
      </c>
      <c r="N65" s="52">
        <v>152216.10999999999</v>
      </c>
      <c r="O65" s="52">
        <f>K65-M65</f>
        <v>126401.58999999985</v>
      </c>
      <c r="P65" s="52">
        <v>1374973.2</v>
      </c>
      <c r="Q65" s="38" t="s">
        <v>40</v>
      </c>
      <c r="R65" s="38" t="s">
        <v>40</v>
      </c>
      <c r="S65" s="54">
        <v>141511.98000000001</v>
      </c>
      <c r="T65" s="51">
        <f t="shared" si="1"/>
        <v>1516485.18</v>
      </c>
      <c r="U65" s="51">
        <f t="shared" si="2"/>
        <v>1642886.7699999998</v>
      </c>
    </row>
    <row r="66" spans="1:21" ht="36" x14ac:dyDescent="0.25">
      <c r="A66" s="16">
        <v>3712</v>
      </c>
      <c r="B66" s="16" t="s">
        <v>35</v>
      </c>
      <c r="C66" s="16" t="s">
        <v>36</v>
      </c>
      <c r="D66" s="16" t="s">
        <v>89</v>
      </c>
      <c r="E66" s="16">
        <v>89</v>
      </c>
      <c r="F66" s="16">
        <v>657.2</v>
      </c>
      <c r="G66" s="6">
        <v>9.73</v>
      </c>
      <c r="H66" s="45" t="s">
        <v>146</v>
      </c>
      <c r="I66" s="13" t="s">
        <v>93</v>
      </c>
      <c r="J66" s="18">
        <v>42036</v>
      </c>
      <c r="K66" s="39">
        <v>458922.81</v>
      </c>
      <c r="L66" s="52">
        <f t="shared" si="0"/>
        <v>38367.336000000003</v>
      </c>
      <c r="M66" s="39">
        <v>388484.2</v>
      </c>
      <c r="N66" s="39">
        <v>33692.720000000001</v>
      </c>
      <c r="O66" s="52">
        <f t="shared" si="3"/>
        <v>70438.609999999986</v>
      </c>
      <c r="P66" s="39">
        <v>358350</v>
      </c>
      <c r="Q66" s="40" t="s">
        <v>40</v>
      </c>
      <c r="R66" s="38" t="s">
        <v>40</v>
      </c>
      <c r="S66" s="46">
        <v>30136.2</v>
      </c>
      <c r="T66" s="51">
        <f t="shared" si="1"/>
        <v>388486.2</v>
      </c>
      <c r="U66" s="51">
        <f t="shared" si="2"/>
        <v>458924.81</v>
      </c>
    </row>
    <row r="67" spans="1:21" ht="36" x14ac:dyDescent="0.25">
      <c r="A67" s="16">
        <v>3710</v>
      </c>
      <c r="B67" s="16" t="s">
        <v>35</v>
      </c>
      <c r="C67" s="16" t="s">
        <v>36</v>
      </c>
      <c r="D67" s="16" t="s">
        <v>89</v>
      </c>
      <c r="E67" s="16">
        <v>91</v>
      </c>
      <c r="F67" s="16">
        <v>657.3</v>
      </c>
      <c r="G67" s="6">
        <v>9.73</v>
      </c>
      <c r="H67" s="45" t="s">
        <v>146</v>
      </c>
      <c r="I67" s="13" t="s">
        <v>94</v>
      </c>
      <c r="J67" s="18">
        <v>42430</v>
      </c>
      <c r="K67" s="39">
        <v>398446.01</v>
      </c>
      <c r="L67" s="52">
        <f t="shared" si="0"/>
        <v>38373.173999999999</v>
      </c>
      <c r="M67" s="39">
        <v>299836</v>
      </c>
      <c r="N67" s="39">
        <v>44127.05</v>
      </c>
      <c r="O67" s="38">
        <f t="shared" si="3"/>
        <v>98610.010000000009</v>
      </c>
      <c r="P67" s="40">
        <v>186997</v>
      </c>
      <c r="Q67" s="40" t="s">
        <v>40</v>
      </c>
      <c r="R67" s="38" t="s">
        <v>40</v>
      </c>
      <c r="S67" s="46">
        <v>112839</v>
      </c>
      <c r="T67" s="51">
        <f t="shared" si="1"/>
        <v>299836</v>
      </c>
      <c r="U67" s="51">
        <f t="shared" si="2"/>
        <v>398446.01</v>
      </c>
    </row>
    <row r="68" spans="1:21" ht="36" x14ac:dyDescent="0.25">
      <c r="A68" s="16">
        <v>3588</v>
      </c>
      <c r="B68" s="16" t="s">
        <v>35</v>
      </c>
      <c r="C68" s="16" t="s">
        <v>36</v>
      </c>
      <c r="D68" s="16" t="s">
        <v>89</v>
      </c>
      <c r="E68" s="16">
        <v>93</v>
      </c>
      <c r="F68" s="16">
        <v>642.70000000000005</v>
      </c>
      <c r="G68" s="6">
        <v>9.73</v>
      </c>
      <c r="H68" s="45" t="s">
        <v>146</v>
      </c>
      <c r="I68" s="13" t="s">
        <v>95</v>
      </c>
      <c r="J68" s="18">
        <v>42644</v>
      </c>
      <c r="K68" s="39">
        <v>355466.86</v>
      </c>
      <c r="L68" s="52">
        <f t="shared" si="0"/>
        <v>37520.826000000001</v>
      </c>
      <c r="M68" s="39">
        <v>294657.71000000002</v>
      </c>
      <c r="N68" s="39">
        <v>31481.1</v>
      </c>
      <c r="O68" s="52">
        <f t="shared" si="3"/>
        <v>60809.149999999965</v>
      </c>
      <c r="P68" s="40">
        <v>186997</v>
      </c>
      <c r="Q68" s="40" t="s">
        <v>40</v>
      </c>
      <c r="R68" s="38" t="s">
        <v>40</v>
      </c>
      <c r="S68" s="46">
        <v>107660.71</v>
      </c>
      <c r="T68" s="51">
        <f t="shared" si="1"/>
        <v>294657.71000000002</v>
      </c>
      <c r="U68" s="51">
        <f t="shared" si="2"/>
        <v>355466.86</v>
      </c>
    </row>
    <row r="69" spans="1:21" ht="36" x14ac:dyDescent="0.25">
      <c r="A69" s="16">
        <v>3589</v>
      </c>
      <c r="B69" s="16" t="s">
        <v>35</v>
      </c>
      <c r="C69" s="16" t="s">
        <v>36</v>
      </c>
      <c r="D69" s="16" t="s">
        <v>89</v>
      </c>
      <c r="E69" s="16">
        <v>95</v>
      </c>
      <c r="F69" s="16">
        <v>645.5</v>
      </c>
      <c r="G69" s="6">
        <v>9.73</v>
      </c>
      <c r="H69" s="45" t="s">
        <v>146</v>
      </c>
      <c r="I69" s="13" t="s">
        <v>96</v>
      </c>
      <c r="J69" s="18">
        <v>42644</v>
      </c>
      <c r="K69" s="39">
        <v>357094.29</v>
      </c>
      <c r="L69" s="52">
        <f t="shared" si="0"/>
        <v>37684.29</v>
      </c>
      <c r="M69" s="39">
        <v>272659.89</v>
      </c>
      <c r="N69" s="39">
        <v>30829.62</v>
      </c>
      <c r="O69" s="52">
        <f t="shared" si="3"/>
        <v>84434.399999999965</v>
      </c>
      <c r="P69" s="39">
        <v>264996.90000000002</v>
      </c>
      <c r="Q69" s="40" t="s">
        <v>40</v>
      </c>
      <c r="R69" s="38" t="s">
        <v>40</v>
      </c>
      <c r="S69" s="46">
        <v>7662.89</v>
      </c>
      <c r="T69" s="51">
        <f t="shared" si="1"/>
        <v>272659.79000000004</v>
      </c>
      <c r="U69" s="51">
        <f t="shared" si="2"/>
        <v>357094.19</v>
      </c>
    </row>
    <row r="70" spans="1:21" ht="36" x14ac:dyDescent="0.25">
      <c r="A70" s="16">
        <v>6249</v>
      </c>
      <c r="B70" s="16" t="s">
        <v>35</v>
      </c>
      <c r="C70" s="16" t="s">
        <v>36</v>
      </c>
      <c r="D70" s="16" t="s">
        <v>89</v>
      </c>
      <c r="E70" s="16">
        <v>97</v>
      </c>
      <c r="F70" s="16">
        <v>647.4</v>
      </c>
      <c r="G70" s="6">
        <v>9.73</v>
      </c>
      <c r="H70" s="45" t="s">
        <v>146</v>
      </c>
      <c r="I70" s="13" t="s">
        <v>164</v>
      </c>
      <c r="J70" s="18">
        <v>42036</v>
      </c>
      <c r="K70" s="39">
        <v>401846.09</v>
      </c>
      <c r="L70" s="52">
        <f t="shared" si="0"/>
        <v>37795.212</v>
      </c>
      <c r="M70" s="39">
        <v>287348.62</v>
      </c>
      <c r="N70" s="39">
        <v>26408.47</v>
      </c>
      <c r="O70" s="52">
        <f t="shared" si="3"/>
        <v>114497.47000000003</v>
      </c>
      <c r="P70" s="39">
        <v>209706</v>
      </c>
      <c r="Q70" s="40" t="s">
        <v>40</v>
      </c>
      <c r="R70" s="38" t="s">
        <v>40</v>
      </c>
      <c r="S70" s="46">
        <v>77642.62</v>
      </c>
      <c r="T70" s="51">
        <f t="shared" si="1"/>
        <v>287348.62</v>
      </c>
      <c r="U70" s="51">
        <f t="shared" si="2"/>
        <v>401846.09</v>
      </c>
    </row>
    <row r="71" spans="1:21" ht="36" x14ac:dyDescent="0.25">
      <c r="A71" s="16">
        <v>3714</v>
      </c>
      <c r="B71" s="16" t="s">
        <v>35</v>
      </c>
      <c r="C71" s="16" t="s">
        <v>36</v>
      </c>
      <c r="D71" s="16" t="s">
        <v>91</v>
      </c>
      <c r="E71" s="16">
        <v>63</v>
      </c>
      <c r="F71" s="16">
        <v>634.6</v>
      </c>
      <c r="G71" s="6">
        <v>9.73</v>
      </c>
      <c r="H71" s="45" t="s">
        <v>146</v>
      </c>
      <c r="I71" s="13" t="s">
        <v>92</v>
      </c>
      <c r="J71" s="18">
        <v>42644</v>
      </c>
      <c r="K71" s="39">
        <v>350982.33</v>
      </c>
      <c r="L71" s="52">
        <f t="shared" si="0"/>
        <v>37047.948000000004</v>
      </c>
      <c r="M71" s="39">
        <v>289912.48</v>
      </c>
      <c r="N71" s="39">
        <v>32515.58</v>
      </c>
      <c r="O71" s="38">
        <f t="shared" si="3"/>
        <v>61069.850000000035</v>
      </c>
      <c r="P71" s="40">
        <v>125902.42</v>
      </c>
      <c r="Q71" s="40" t="s">
        <v>40</v>
      </c>
      <c r="R71" s="38" t="s">
        <v>40</v>
      </c>
      <c r="S71" s="46">
        <v>164010.06</v>
      </c>
      <c r="T71" s="51">
        <f t="shared" si="1"/>
        <v>289912.48</v>
      </c>
      <c r="U71" s="51">
        <f t="shared" si="2"/>
        <v>350982.33</v>
      </c>
    </row>
    <row r="72" spans="1:21" ht="36" x14ac:dyDescent="0.25">
      <c r="A72" s="16">
        <v>3858</v>
      </c>
      <c r="B72" s="16" t="s">
        <v>35</v>
      </c>
      <c r="C72" s="16" t="s">
        <v>36</v>
      </c>
      <c r="D72" s="16" t="s">
        <v>172</v>
      </c>
      <c r="E72" s="16">
        <v>34</v>
      </c>
      <c r="F72" s="16">
        <v>1945.1</v>
      </c>
      <c r="G72" s="6">
        <v>9.73</v>
      </c>
      <c r="H72" s="45" t="s">
        <v>146</v>
      </c>
      <c r="I72" s="13" t="s">
        <v>173</v>
      </c>
      <c r="J72" s="18">
        <v>42450</v>
      </c>
      <c r="K72" s="39">
        <v>1026177</v>
      </c>
      <c r="L72" s="52">
        <f t="shared" si="0"/>
        <v>113554.93799999999</v>
      </c>
      <c r="M72" s="39">
        <v>955389</v>
      </c>
      <c r="N72" s="39">
        <v>90489</v>
      </c>
      <c r="O72" s="38">
        <f t="shared" si="3"/>
        <v>70788</v>
      </c>
      <c r="P72" s="40">
        <v>803300</v>
      </c>
      <c r="Q72" s="40" t="s">
        <v>40</v>
      </c>
      <c r="R72" s="38" t="s">
        <v>40</v>
      </c>
      <c r="S72" s="46">
        <v>152089</v>
      </c>
      <c r="T72" s="51">
        <f t="shared" si="1"/>
        <v>955389</v>
      </c>
      <c r="U72" s="51">
        <f t="shared" si="2"/>
        <v>1026177</v>
      </c>
    </row>
    <row r="73" spans="1:21" ht="36" x14ac:dyDescent="0.25">
      <c r="A73" s="16">
        <v>3857</v>
      </c>
      <c r="B73" s="16" t="s">
        <v>35</v>
      </c>
      <c r="C73" s="16" t="s">
        <v>36</v>
      </c>
      <c r="D73" s="16" t="s">
        <v>91</v>
      </c>
      <c r="E73" s="16">
        <v>28</v>
      </c>
      <c r="F73" s="16">
        <v>1960.1</v>
      </c>
      <c r="G73" s="6">
        <v>9.73</v>
      </c>
      <c r="H73" s="45" t="s">
        <v>146</v>
      </c>
      <c r="I73" s="13" t="s">
        <v>174</v>
      </c>
      <c r="J73" s="18">
        <v>42450</v>
      </c>
      <c r="K73" s="39">
        <v>1042415.32</v>
      </c>
      <c r="L73" s="52">
        <f t="shared" ref="L73:L74" si="7">F73*G73*6</f>
        <v>114430.63800000001</v>
      </c>
      <c r="M73" s="39">
        <v>1019801</v>
      </c>
      <c r="N73" s="39">
        <v>64701</v>
      </c>
      <c r="O73" s="38">
        <f t="shared" ref="O73:O74" si="8">K73-M73</f>
        <v>22614.319999999949</v>
      </c>
      <c r="P73" s="40">
        <v>913500</v>
      </c>
      <c r="Q73" s="40" t="s">
        <v>40</v>
      </c>
      <c r="R73" s="38" t="s">
        <v>40</v>
      </c>
      <c r="S73" s="46">
        <v>106380.72</v>
      </c>
      <c r="T73" s="51">
        <f t="shared" ref="T73:T74" si="9">S73+P73</f>
        <v>1019880.72</v>
      </c>
      <c r="U73" s="51">
        <f t="shared" ref="U73:U74" si="10">S73+P73+O73</f>
        <v>1042495.0399999999</v>
      </c>
    </row>
    <row r="74" spans="1:21" ht="36" x14ac:dyDescent="0.25">
      <c r="A74" s="16">
        <v>3856</v>
      </c>
      <c r="B74" s="16" t="s">
        <v>35</v>
      </c>
      <c r="C74" s="16" t="s">
        <v>36</v>
      </c>
      <c r="D74" s="16" t="s">
        <v>91</v>
      </c>
      <c r="E74" s="16">
        <v>50</v>
      </c>
      <c r="F74" s="16">
        <v>395.4</v>
      </c>
      <c r="G74" s="6">
        <v>9.73</v>
      </c>
      <c r="H74" s="45" t="s">
        <v>146</v>
      </c>
      <c r="I74" s="13" t="s">
        <v>175</v>
      </c>
      <c r="J74" s="18">
        <v>42450</v>
      </c>
      <c r="K74" s="39">
        <v>219641.7</v>
      </c>
      <c r="L74" s="52">
        <f t="shared" si="7"/>
        <v>23083.451999999997</v>
      </c>
      <c r="M74" s="39">
        <v>199762</v>
      </c>
      <c r="N74" s="39">
        <v>45562</v>
      </c>
      <c r="O74" s="38">
        <f t="shared" si="8"/>
        <v>19879.700000000012</v>
      </c>
      <c r="P74" s="40">
        <v>158500</v>
      </c>
      <c r="Q74" s="40" t="s">
        <v>40</v>
      </c>
      <c r="R74" s="38" t="s">
        <v>40</v>
      </c>
      <c r="S74" s="46">
        <v>41258.28</v>
      </c>
      <c r="T74" s="51">
        <f t="shared" si="9"/>
        <v>199758.28</v>
      </c>
      <c r="U74" s="51">
        <f t="shared" si="10"/>
        <v>219637.98</v>
      </c>
    </row>
    <row r="75" spans="1:21" x14ac:dyDescent="0.25">
      <c r="N75" s="65"/>
      <c r="S75" s="65"/>
    </row>
    <row r="77" spans="1:21" x14ac:dyDescent="0.25">
      <c r="C77" s="74" t="s">
        <v>143</v>
      </c>
      <c r="D77" s="74"/>
      <c r="E77" s="74"/>
      <c r="F77" s="74"/>
      <c r="G77" s="74"/>
      <c r="H77" s="30"/>
      <c r="I77" s="30"/>
      <c r="J77" s="21"/>
      <c r="K77" s="30"/>
      <c r="L77" s="30"/>
      <c r="M77" s="21"/>
      <c r="N77" s="70" t="s">
        <v>144</v>
      </c>
      <c r="O77" s="70"/>
      <c r="P77" s="30"/>
    </row>
    <row r="78" spans="1:21" x14ac:dyDescent="0.25">
      <c r="C78" s="21" t="s">
        <v>14</v>
      </c>
      <c r="D78" s="21"/>
      <c r="E78" s="21"/>
      <c r="F78" s="21"/>
      <c r="G78" s="21"/>
      <c r="H78" s="31"/>
      <c r="I78" s="31"/>
      <c r="J78" s="21"/>
      <c r="K78" s="64" t="s">
        <v>15</v>
      </c>
      <c r="L78" s="21"/>
      <c r="M78" s="21"/>
      <c r="N78" s="75" t="s">
        <v>16</v>
      </c>
      <c r="O78" s="75"/>
      <c r="P78" s="21"/>
    </row>
    <row r="79" spans="1:21" x14ac:dyDescent="0.25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32" t="s">
        <v>32</v>
      </c>
      <c r="N79" s="21"/>
      <c r="O79" s="21"/>
      <c r="P79" s="21"/>
    </row>
    <row r="80" spans="1:21" x14ac:dyDescent="0.25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5">
      <c r="C81" s="21" t="s">
        <v>17</v>
      </c>
      <c r="D81" s="21"/>
      <c r="E81" s="70" t="s">
        <v>144</v>
      </c>
      <c r="F81" s="70"/>
      <c r="G81" s="21"/>
      <c r="H81" s="42">
        <v>44368</v>
      </c>
      <c r="I81" s="33"/>
      <c r="J81" s="71" t="s">
        <v>145</v>
      </c>
      <c r="K81" s="71"/>
      <c r="L81" s="21"/>
      <c r="M81" s="21"/>
      <c r="N81" s="21"/>
      <c r="O81" s="21"/>
      <c r="P81" s="21"/>
    </row>
    <row r="82" spans="3:16" x14ac:dyDescent="0.25">
      <c r="C82" s="21"/>
      <c r="D82" s="21"/>
      <c r="E82" s="72" t="s">
        <v>18</v>
      </c>
      <c r="F82" s="72"/>
      <c r="G82" s="21"/>
      <c r="H82" s="63" t="s">
        <v>19</v>
      </c>
      <c r="I82" s="21"/>
      <c r="J82" s="63" t="s">
        <v>20</v>
      </c>
      <c r="K82" s="21"/>
      <c r="L82" s="21"/>
      <c r="M82" s="21"/>
      <c r="N82" s="21"/>
      <c r="O82" s="21"/>
      <c r="P82" s="21"/>
    </row>
    <row r="83" spans="3:16" x14ac:dyDescent="0.25"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</sheetData>
  <mergeCells count="26">
    <mergeCell ref="S9:S10"/>
    <mergeCell ref="A9:A10"/>
    <mergeCell ref="G9:G10"/>
    <mergeCell ref="A1:S1"/>
    <mergeCell ref="A2:S2"/>
    <mergeCell ref="A3:S3"/>
    <mergeCell ref="A4:S4"/>
    <mergeCell ref="F9:F10"/>
    <mergeCell ref="K9:L9"/>
    <mergeCell ref="M9:N9"/>
    <mergeCell ref="P9:P10"/>
    <mergeCell ref="E6:S6"/>
    <mergeCell ref="E7:S7"/>
    <mergeCell ref="H9:H10"/>
    <mergeCell ref="I9:I10"/>
    <mergeCell ref="Q9:Q10"/>
    <mergeCell ref="O9:O10"/>
    <mergeCell ref="C77:G77"/>
    <mergeCell ref="N77:O77"/>
    <mergeCell ref="R9:R10"/>
    <mergeCell ref="N78:O78"/>
    <mergeCell ref="E81:F81"/>
    <mergeCell ref="J81:K81"/>
    <mergeCell ref="E82:F82"/>
    <mergeCell ref="J9:J10"/>
    <mergeCell ref="B9:E9"/>
  </mergeCells>
  <printOptions horizontalCentered="1"/>
  <pageMargins left="0.25" right="0.25" top="0.75" bottom="0.75" header="0.3" footer="0.3"/>
  <pageSetup paperSize="9" scale="53" fitToHeight="0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11"/>
  <sheetViews>
    <sheetView topLeftCell="F112" zoomScale="90" zoomScaleNormal="90" workbookViewId="0">
      <selection activeCell="Q128" sqref="Q128"/>
    </sheetView>
  </sheetViews>
  <sheetFormatPr defaultRowHeight="15" x14ac:dyDescent="0.25"/>
  <cols>
    <col min="4" max="4" width="12" customWidth="1"/>
    <col min="6" max="6" width="14.28515625" customWidth="1"/>
    <col min="9" max="9" width="20.42578125" customWidth="1"/>
    <col min="10" max="10" width="11.5703125" customWidth="1"/>
    <col min="11" max="11" width="10.7109375" customWidth="1"/>
    <col min="12" max="12" width="14.85546875" customWidth="1"/>
    <col min="13" max="13" width="11.85546875" customWidth="1"/>
    <col min="14" max="14" width="11.5703125" customWidth="1"/>
    <col min="15" max="15" width="11.85546875" customWidth="1"/>
    <col min="16" max="16" width="10.85546875" customWidth="1"/>
    <col min="19" max="19" width="11.5703125" customWidth="1"/>
    <col min="20" max="20" width="12.140625" customWidth="1"/>
    <col min="21" max="21" width="11.7109375" customWidth="1"/>
  </cols>
  <sheetData>
    <row r="2" spans="1:21" x14ac:dyDescent="0.25">
      <c r="A2" s="21"/>
      <c r="B2" s="21"/>
      <c r="C2" s="21"/>
      <c r="D2" s="21"/>
      <c r="E2" s="21"/>
      <c r="F2" s="21"/>
      <c r="G2" s="21"/>
      <c r="H2" s="21"/>
      <c r="I2" s="21"/>
      <c r="J2" s="22"/>
      <c r="K2" s="21"/>
      <c r="L2" s="21"/>
      <c r="M2" s="21"/>
      <c r="N2" s="21"/>
      <c r="O2" s="97"/>
      <c r="P2" s="97"/>
      <c r="Q2" s="97"/>
      <c r="R2" s="97"/>
      <c r="S2" s="97"/>
    </row>
    <row r="3" spans="1:2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3"/>
      <c r="N3" s="23"/>
      <c r="O3" s="98"/>
      <c r="P3" s="98"/>
      <c r="Q3" s="98"/>
      <c r="R3" s="98"/>
      <c r="S3" s="98"/>
    </row>
    <row r="4" spans="1:2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4"/>
      <c r="M4" s="24"/>
      <c r="N4" s="24"/>
      <c r="O4" s="24"/>
      <c r="P4" s="24"/>
      <c r="Q4" s="24"/>
      <c r="R4" s="21"/>
      <c r="S4" s="25"/>
    </row>
    <row r="5" spans="1:21" x14ac:dyDescent="0.25">
      <c r="A5" s="93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</row>
    <row r="6" spans="1:21" x14ac:dyDescent="0.25">
      <c r="A6" s="93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</row>
    <row r="7" spans="1:21" x14ac:dyDescent="0.25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  <row r="8" spans="1:21" x14ac:dyDescent="0.25">
      <c r="A8" s="94" t="s">
        <v>168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</row>
    <row r="9" spans="1:21" x14ac:dyDescent="0.25">
      <c r="A9" s="26"/>
      <c r="B9" s="21"/>
      <c r="C9" s="21"/>
      <c r="D9" s="21"/>
      <c r="E9" s="21"/>
      <c r="F9" s="21"/>
      <c r="G9" s="21"/>
      <c r="H9" s="21"/>
      <c r="I9" s="27"/>
      <c r="J9" s="28"/>
      <c r="K9" s="29" t="s">
        <v>97</v>
      </c>
      <c r="L9" s="21"/>
      <c r="M9" s="21"/>
      <c r="N9" s="21"/>
      <c r="O9" s="21"/>
      <c r="P9" s="21"/>
      <c r="Q9" s="21"/>
      <c r="R9" s="21"/>
      <c r="S9" s="21"/>
    </row>
    <row r="10" spans="1:21" x14ac:dyDescent="0.25">
      <c r="A10" s="21" t="s">
        <v>4</v>
      </c>
      <c r="B10" s="21"/>
      <c r="C10" s="21"/>
      <c r="D10" s="21"/>
      <c r="E10" s="74" t="s">
        <v>103</v>
      </c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21" x14ac:dyDescent="0.25">
      <c r="A11" s="21" t="s">
        <v>5</v>
      </c>
      <c r="B11" s="21"/>
      <c r="C11" s="21"/>
      <c r="D11" s="21"/>
      <c r="E11" s="96">
        <v>5921027260</v>
      </c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21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</row>
    <row r="13" spans="1:21" ht="46.5" customHeight="1" x14ac:dyDescent="0.25">
      <c r="A13" s="88" t="s">
        <v>6</v>
      </c>
      <c r="B13" s="88" t="s">
        <v>0</v>
      </c>
      <c r="C13" s="88"/>
      <c r="D13" s="88"/>
      <c r="E13" s="88"/>
      <c r="F13" s="88" t="s">
        <v>21</v>
      </c>
      <c r="G13" s="86" t="s">
        <v>22</v>
      </c>
      <c r="H13" s="88" t="s">
        <v>11</v>
      </c>
      <c r="I13" s="88" t="s">
        <v>12</v>
      </c>
      <c r="J13" s="88" t="s">
        <v>23</v>
      </c>
      <c r="K13" s="89" t="s">
        <v>24</v>
      </c>
      <c r="L13" s="90"/>
      <c r="M13" s="91" t="s">
        <v>25</v>
      </c>
      <c r="N13" s="92"/>
      <c r="O13" s="88" t="s">
        <v>28</v>
      </c>
      <c r="P13" s="86" t="s">
        <v>31</v>
      </c>
      <c r="Q13" s="86" t="s">
        <v>30</v>
      </c>
      <c r="R13" s="88" t="s">
        <v>33</v>
      </c>
      <c r="S13" s="88" t="s">
        <v>13</v>
      </c>
    </row>
    <row r="14" spans="1:21" ht="132" x14ac:dyDescent="0.25">
      <c r="A14" s="88"/>
      <c r="B14" s="20" t="s">
        <v>7</v>
      </c>
      <c r="C14" s="20" t="s">
        <v>8</v>
      </c>
      <c r="D14" s="20" t="s">
        <v>9</v>
      </c>
      <c r="E14" s="20" t="s">
        <v>10</v>
      </c>
      <c r="F14" s="88"/>
      <c r="G14" s="87"/>
      <c r="H14" s="88"/>
      <c r="I14" s="88"/>
      <c r="J14" s="88"/>
      <c r="K14" s="20" t="s">
        <v>26</v>
      </c>
      <c r="L14" s="20" t="s">
        <v>27</v>
      </c>
      <c r="M14" s="20" t="s">
        <v>26</v>
      </c>
      <c r="N14" s="20" t="s">
        <v>27</v>
      </c>
      <c r="O14" s="88"/>
      <c r="P14" s="87"/>
      <c r="Q14" s="87"/>
      <c r="R14" s="88"/>
      <c r="S14" s="88"/>
    </row>
    <row r="15" spans="1:21" x14ac:dyDescent="0.25">
      <c r="A15" s="6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  <c r="O15" s="6">
        <v>15</v>
      </c>
      <c r="P15" s="6">
        <v>16</v>
      </c>
      <c r="Q15" s="6">
        <v>17</v>
      </c>
      <c r="R15" s="6">
        <v>18</v>
      </c>
      <c r="S15" s="6">
        <v>19</v>
      </c>
    </row>
    <row r="16" spans="1:21" ht="36" x14ac:dyDescent="0.25">
      <c r="A16" s="6">
        <v>678</v>
      </c>
      <c r="B16" s="7" t="s">
        <v>35</v>
      </c>
      <c r="C16" s="7" t="s">
        <v>36</v>
      </c>
      <c r="D16" s="7" t="s">
        <v>41</v>
      </c>
      <c r="E16" s="6" t="s">
        <v>104</v>
      </c>
      <c r="F16" s="6">
        <v>3459.24</v>
      </c>
      <c r="G16" s="6">
        <v>9.73</v>
      </c>
      <c r="H16" s="7" t="s">
        <v>38</v>
      </c>
      <c r="I16" s="7" t="s">
        <v>107</v>
      </c>
      <c r="J16" s="7" t="s">
        <v>102</v>
      </c>
      <c r="K16" s="56">
        <v>2158123.94</v>
      </c>
      <c r="L16" s="56">
        <f>F16*G16*6</f>
        <v>201950.43119999999</v>
      </c>
      <c r="M16" s="56">
        <v>2042027.09</v>
      </c>
      <c r="N16" s="56">
        <v>194608.78</v>
      </c>
      <c r="O16" s="56">
        <f t="shared" ref="O16" si="0">K16-M16</f>
        <v>116096.84999999986</v>
      </c>
      <c r="P16" s="56">
        <v>1115153</v>
      </c>
      <c r="Q16" s="8" t="s">
        <v>40</v>
      </c>
      <c r="R16" s="8" t="s">
        <v>40</v>
      </c>
      <c r="S16" s="56">
        <v>926874.01</v>
      </c>
      <c r="T16" s="35">
        <f t="shared" ref="T16" si="1">S16+P16</f>
        <v>2042027.01</v>
      </c>
      <c r="U16" s="35">
        <f t="shared" ref="U16" si="2">S16+P16+O16</f>
        <v>2158123.86</v>
      </c>
    </row>
    <row r="18" spans="1:19" x14ac:dyDescent="0.25">
      <c r="A18" s="74" t="s">
        <v>143</v>
      </c>
      <c r="B18" s="74"/>
      <c r="C18" s="74"/>
      <c r="D18" s="74"/>
      <c r="E18" s="74"/>
      <c r="F18" s="30"/>
      <c r="G18" s="30"/>
      <c r="H18" s="21"/>
      <c r="I18" s="30"/>
      <c r="J18" s="30"/>
      <c r="K18" s="21"/>
      <c r="L18" s="70" t="s">
        <v>144</v>
      </c>
      <c r="M18" s="70"/>
      <c r="N18" s="30"/>
      <c r="O18" s="21"/>
    </row>
    <row r="19" spans="1:19" x14ac:dyDescent="0.25">
      <c r="A19" s="21" t="s">
        <v>14</v>
      </c>
      <c r="B19" s="21"/>
      <c r="C19" s="21"/>
      <c r="D19" s="21"/>
      <c r="E19" s="21"/>
      <c r="F19" s="31"/>
      <c r="G19" s="31"/>
      <c r="H19" s="21"/>
      <c r="I19" s="22" t="s">
        <v>15</v>
      </c>
      <c r="J19" s="21"/>
      <c r="K19" s="21"/>
      <c r="L19" s="75" t="s">
        <v>16</v>
      </c>
      <c r="M19" s="75"/>
      <c r="N19" s="21"/>
      <c r="O19" s="21"/>
    </row>
    <row r="20" spans="1:19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2" t="s">
        <v>32</v>
      </c>
      <c r="L20" s="21"/>
      <c r="M20" s="21"/>
      <c r="N20" s="21"/>
      <c r="O20" s="21"/>
    </row>
    <row r="21" spans="1:19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9" x14ac:dyDescent="0.25">
      <c r="A22" s="21" t="s">
        <v>17</v>
      </c>
      <c r="B22" s="21"/>
      <c r="C22" s="70" t="s">
        <v>144</v>
      </c>
      <c r="D22" s="70"/>
      <c r="E22" s="21"/>
      <c r="F22" s="42">
        <v>44368</v>
      </c>
      <c r="G22" s="33"/>
      <c r="H22" s="71" t="s">
        <v>145</v>
      </c>
      <c r="I22" s="71"/>
      <c r="J22" s="21"/>
      <c r="K22" s="21"/>
      <c r="L22" s="21"/>
      <c r="M22" s="21"/>
      <c r="N22" s="21"/>
      <c r="O22" s="21"/>
    </row>
    <row r="23" spans="1:19" x14ac:dyDescent="0.25">
      <c r="A23" s="21"/>
      <c r="B23" s="21"/>
      <c r="C23" s="72" t="s">
        <v>18</v>
      </c>
      <c r="D23" s="72"/>
      <c r="E23" s="21"/>
      <c r="F23" s="34" t="s">
        <v>19</v>
      </c>
      <c r="G23" s="21"/>
      <c r="H23" s="34" t="s">
        <v>20</v>
      </c>
      <c r="I23" s="21"/>
      <c r="J23" s="21"/>
      <c r="K23" s="21"/>
      <c r="L23" s="21"/>
      <c r="M23" s="21"/>
      <c r="N23" s="21"/>
      <c r="O23" s="21"/>
    </row>
    <row r="29" spans="1:19" x14ac:dyDescent="0.25">
      <c r="A29" s="93" t="s">
        <v>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</row>
    <row r="30" spans="1:19" x14ac:dyDescent="0.25">
      <c r="A30" s="93" t="s">
        <v>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</row>
    <row r="31" spans="1:19" x14ac:dyDescent="0.25">
      <c r="A31" s="93" t="s">
        <v>3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</row>
    <row r="32" spans="1:19" x14ac:dyDescent="0.25">
      <c r="A32" s="94" t="s">
        <v>169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</row>
    <row r="33" spans="1:21" x14ac:dyDescent="0.25">
      <c r="A33" s="26"/>
      <c r="B33" s="21"/>
      <c r="C33" s="21"/>
      <c r="D33" s="21"/>
      <c r="E33" s="21"/>
      <c r="F33" s="21"/>
      <c r="G33" s="21"/>
      <c r="H33" s="21"/>
      <c r="I33" s="27"/>
      <c r="J33" s="28"/>
      <c r="K33" s="29" t="s">
        <v>97</v>
      </c>
      <c r="L33" s="21"/>
      <c r="M33" s="21"/>
      <c r="N33" s="21"/>
      <c r="O33" s="21"/>
      <c r="P33" s="21"/>
      <c r="Q33" s="21"/>
      <c r="R33" s="21"/>
      <c r="S33" s="21"/>
    </row>
    <row r="34" spans="1:21" x14ac:dyDescent="0.25">
      <c r="A34" s="21" t="s">
        <v>4</v>
      </c>
      <c r="B34" s="21"/>
      <c r="C34" s="21"/>
      <c r="D34" s="21"/>
      <c r="E34" s="74" t="s">
        <v>121</v>
      </c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</row>
    <row r="35" spans="1:21" x14ac:dyDescent="0.25">
      <c r="A35" s="21" t="s">
        <v>5</v>
      </c>
      <c r="B35" s="21"/>
      <c r="C35" s="21"/>
      <c r="D35" s="21"/>
      <c r="E35" s="96">
        <v>5921026160</v>
      </c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2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21" ht="39.75" customHeight="1" x14ac:dyDescent="0.25">
      <c r="A37" s="88" t="s">
        <v>6</v>
      </c>
      <c r="B37" s="88" t="s">
        <v>0</v>
      </c>
      <c r="C37" s="88"/>
      <c r="D37" s="88"/>
      <c r="E37" s="88"/>
      <c r="F37" s="88" t="s">
        <v>21</v>
      </c>
      <c r="G37" s="86" t="s">
        <v>22</v>
      </c>
      <c r="H37" s="88" t="s">
        <v>11</v>
      </c>
      <c r="I37" s="88" t="s">
        <v>12</v>
      </c>
      <c r="J37" s="88" t="s">
        <v>23</v>
      </c>
      <c r="K37" s="89" t="s">
        <v>24</v>
      </c>
      <c r="L37" s="90"/>
      <c r="M37" s="91" t="s">
        <v>25</v>
      </c>
      <c r="N37" s="92"/>
      <c r="O37" s="88" t="s">
        <v>28</v>
      </c>
      <c r="P37" s="86" t="s">
        <v>31</v>
      </c>
      <c r="Q37" s="86" t="s">
        <v>30</v>
      </c>
      <c r="R37" s="88" t="s">
        <v>33</v>
      </c>
      <c r="S37" s="88" t="s">
        <v>13</v>
      </c>
    </row>
    <row r="38" spans="1:21" ht="170.25" customHeight="1" x14ac:dyDescent="0.25">
      <c r="A38" s="88"/>
      <c r="B38" s="20" t="s">
        <v>7</v>
      </c>
      <c r="C38" s="20" t="s">
        <v>8</v>
      </c>
      <c r="D38" s="20" t="s">
        <v>9</v>
      </c>
      <c r="E38" s="20" t="s">
        <v>10</v>
      </c>
      <c r="F38" s="88"/>
      <c r="G38" s="87"/>
      <c r="H38" s="88"/>
      <c r="I38" s="88"/>
      <c r="J38" s="88"/>
      <c r="K38" s="20" t="s">
        <v>26</v>
      </c>
      <c r="L38" s="20" t="s">
        <v>27</v>
      </c>
      <c r="M38" s="20" t="s">
        <v>26</v>
      </c>
      <c r="N38" s="20" t="s">
        <v>27</v>
      </c>
      <c r="O38" s="88"/>
      <c r="P38" s="87"/>
      <c r="Q38" s="87"/>
      <c r="R38" s="88"/>
      <c r="S38" s="88"/>
    </row>
    <row r="39" spans="1:21" x14ac:dyDescent="0.25">
      <c r="A39" s="6">
        <v>1</v>
      </c>
      <c r="B39" s="6">
        <v>2</v>
      </c>
      <c r="C39" s="6">
        <v>3</v>
      </c>
      <c r="D39" s="6">
        <v>4</v>
      </c>
      <c r="E39" s="6">
        <v>5</v>
      </c>
      <c r="F39" s="6">
        <v>6</v>
      </c>
      <c r="G39" s="6">
        <v>7</v>
      </c>
      <c r="H39" s="6">
        <v>8</v>
      </c>
      <c r="I39" s="6">
        <v>9</v>
      </c>
      <c r="J39" s="6">
        <v>10</v>
      </c>
      <c r="K39" s="6">
        <v>11</v>
      </c>
      <c r="L39" s="6">
        <v>12</v>
      </c>
      <c r="M39" s="6">
        <v>13</v>
      </c>
      <c r="N39" s="6">
        <v>14</v>
      </c>
      <c r="O39" s="6">
        <v>15</v>
      </c>
      <c r="P39" s="6">
        <v>16</v>
      </c>
      <c r="Q39" s="6">
        <v>17</v>
      </c>
      <c r="R39" s="6">
        <v>18</v>
      </c>
      <c r="S39" s="6">
        <v>19</v>
      </c>
    </row>
    <row r="40" spans="1:21" ht="43.5" customHeight="1" x14ac:dyDescent="0.25">
      <c r="A40" s="6">
        <v>164</v>
      </c>
      <c r="B40" s="7" t="s">
        <v>35</v>
      </c>
      <c r="C40" s="7" t="s">
        <v>36</v>
      </c>
      <c r="D40" s="7" t="s">
        <v>113</v>
      </c>
      <c r="E40" s="6">
        <v>12</v>
      </c>
      <c r="F40" s="6">
        <v>3238.9</v>
      </c>
      <c r="G40" s="6">
        <v>9.73</v>
      </c>
      <c r="H40" s="7" t="s">
        <v>38</v>
      </c>
      <c r="I40" s="7" t="s">
        <v>122</v>
      </c>
      <c r="J40" s="7" t="s">
        <v>102</v>
      </c>
      <c r="K40" s="56">
        <v>2006110.8</v>
      </c>
      <c r="L40" s="56">
        <f>F40*G40*6</f>
        <v>189086.98200000002</v>
      </c>
      <c r="M40" s="56">
        <v>1849965.44</v>
      </c>
      <c r="N40" s="56">
        <v>221393.21</v>
      </c>
      <c r="O40" s="56">
        <f>K40-M40</f>
        <v>156145.3600000001</v>
      </c>
      <c r="P40" s="56">
        <v>1115352</v>
      </c>
      <c r="Q40" s="8" t="s">
        <v>40</v>
      </c>
      <c r="R40" s="8" t="s">
        <v>40</v>
      </c>
      <c r="S40" s="56">
        <v>734613.47</v>
      </c>
      <c r="T40" s="35">
        <f>S40+P40</f>
        <v>1849965.47</v>
      </c>
      <c r="U40" s="35">
        <f>S40+P40+O40</f>
        <v>2006110.83</v>
      </c>
    </row>
    <row r="42" spans="1:21" x14ac:dyDescent="0.25">
      <c r="A42" s="74" t="s">
        <v>143</v>
      </c>
      <c r="B42" s="74"/>
      <c r="C42" s="74"/>
      <c r="D42" s="74"/>
      <c r="E42" s="74"/>
      <c r="F42" s="30"/>
      <c r="G42" s="30"/>
      <c r="H42" s="21"/>
      <c r="I42" s="30"/>
      <c r="J42" s="30"/>
      <c r="K42" s="21"/>
      <c r="L42" s="70" t="s">
        <v>144</v>
      </c>
      <c r="M42" s="70"/>
      <c r="N42" s="30"/>
      <c r="O42" s="21"/>
    </row>
    <row r="43" spans="1:21" x14ac:dyDescent="0.25">
      <c r="A43" s="21" t="s">
        <v>14</v>
      </c>
      <c r="B43" s="21"/>
      <c r="C43" s="21"/>
      <c r="D43" s="21"/>
      <c r="E43" s="21"/>
      <c r="F43" s="31"/>
      <c r="G43" s="31"/>
      <c r="H43" s="21"/>
      <c r="I43" s="22" t="s">
        <v>15</v>
      </c>
      <c r="J43" s="21"/>
      <c r="K43" s="21"/>
      <c r="L43" s="75" t="s">
        <v>16</v>
      </c>
      <c r="M43" s="75"/>
      <c r="N43" s="21"/>
      <c r="O43" s="21"/>
    </row>
    <row r="44" spans="1:2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2" t="s">
        <v>32</v>
      </c>
      <c r="L44" s="21"/>
      <c r="M44" s="21"/>
      <c r="N44" s="21"/>
      <c r="O44" s="21"/>
    </row>
    <row r="45" spans="1:2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21" x14ac:dyDescent="0.25">
      <c r="A46" s="21" t="s">
        <v>17</v>
      </c>
      <c r="B46" s="21"/>
      <c r="C46" s="70" t="s">
        <v>144</v>
      </c>
      <c r="D46" s="70"/>
      <c r="E46" s="21"/>
      <c r="F46" s="42">
        <v>44368</v>
      </c>
      <c r="G46" s="33"/>
      <c r="H46" s="71" t="s">
        <v>145</v>
      </c>
      <c r="I46" s="71"/>
      <c r="J46" s="21"/>
      <c r="K46" s="21"/>
      <c r="L46" s="21"/>
      <c r="M46" s="21"/>
      <c r="N46" s="21"/>
      <c r="O46" s="21"/>
    </row>
    <row r="47" spans="1:21" x14ac:dyDescent="0.25">
      <c r="A47" s="21"/>
      <c r="B47" s="21"/>
      <c r="C47" s="72" t="s">
        <v>18</v>
      </c>
      <c r="D47" s="72"/>
      <c r="E47" s="21"/>
      <c r="F47" s="34" t="s">
        <v>19</v>
      </c>
      <c r="G47" s="21"/>
      <c r="H47" s="34" t="s">
        <v>20</v>
      </c>
      <c r="I47" s="21"/>
      <c r="J47" s="21"/>
      <c r="K47" s="21"/>
      <c r="L47" s="21"/>
      <c r="M47" s="21"/>
      <c r="N47" s="21"/>
      <c r="O47" s="21"/>
    </row>
    <row r="50" spans="1:21" x14ac:dyDescent="0.25">
      <c r="A50" s="93" t="s">
        <v>1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</row>
    <row r="51" spans="1:21" x14ac:dyDescent="0.25">
      <c r="A51" s="93" t="s">
        <v>2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</row>
    <row r="52" spans="1:21" x14ac:dyDescent="0.25">
      <c r="A52" s="93" t="s">
        <v>3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</row>
    <row r="53" spans="1:21" x14ac:dyDescent="0.25">
      <c r="A53" s="94" t="s">
        <v>170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</row>
    <row r="54" spans="1:21" x14ac:dyDescent="0.25">
      <c r="A54" s="26"/>
      <c r="B54" s="21"/>
      <c r="C54" s="21"/>
      <c r="D54" s="21"/>
      <c r="E54" s="21"/>
      <c r="F54" s="21"/>
      <c r="G54" s="21"/>
      <c r="H54" s="21"/>
      <c r="I54" s="27"/>
      <c r="J54" s="28"/>
      <c r="K54" s="29" t="s">
        <v>97</v>
      </c>
      <c r="L54" s="21"/>
      <c r="M54" s="21"/>
      <c r="N54" s="21"/>
      <c r="O54" s="21"/>
      <c r="P54" s="21"/>
      <c r="Q54" s="21"/>
      <c r="R54" s="21"/>
      <c r="S54" s="21"/>
    </row>
    <row r="55" spans="1:21" x14ac:dyDescent="0.25">
      <c r="A55" s="21" t="s">
        <v>4</v>
      </c>
      <c r="B55" s="21"/>
      <c r="C55" s="21"/>
      <c r="D55" s="21"/>
      <c r="E55" s="74" t="s">
        <v>124</v>
      </c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</row>
    <row r="56" spans="1:21" x14ac:dyDescent="0.25">
      <c r="A56" s="21" t="s">
        <v>5</v>
      </c>
      <c r="B56" s="21"/>
      <c r="C56" s="21"/>
      <c r="D56" s="21"/>
      <c r="E56" s="96">
        <v>5921031308</v>
      </c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</row>
    <row r="57" spans="1:2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</row>
    <row r="58" spans="1:21" ht="50.25" customHeight="1" x14ac:dyDescent="0.25">
      <c r="A58" s="88" t="s">
        <v>6</v>
      </c>
      <c r="B58" s="88" t="s">
        <v>0</v>
      </c>
      <c r="C58" s="88"/>
      <c r="D58" s="88"/>
      <c r="E58" s="88"/>
      <c r="F58" s="88" t="s">
        <v>21</v>
      </c>
      <c r="G58" s="86" t="s">
        <v>22</v>
      </c>
      <c r="H58" s="88" t="s">
        <v>11</v>
      </c>
      <c r="I58" s="88" t="s">
        <v>12</v>
      </c>
      <c r="J58" s="88" t="s">
        <v>23</v>
      </c>
      <c r="K58" s="89" t="s">
        <v>24</v>
      </c>
      <c r="L58" s="90"/>
      <c r="M58" s="91" t="s">
        <v>25</v>
      </c>
      <c r="N58" s="92"/>
      <c r="O58" s="88" t="s">
        <v>28</v>
      </c>
      <c r="P58" s="86" t="s">
        <v>31</v>
      </c>
      <c r="Q58" s="86" t="s">
        <v>30</v>
      </c>
      <c r="R58" s="88" t="s">
        <v>33</v>
      </c>
      <c r="S58" s="88" t="s">
        <v>13</v>
      </c>
    </row>
    <row r="59" spans="1:21" ht="147.75" customHeight="1" x14ac:dyDescent="0.25">
      <c r="A59" s="88"/>
      <c r="B59" s="20" t="s">
        <v>7</v>
      </c>
      <c r="C59" s="20" t="s">
        <v>8</v>
      </c>
      <c r="D59" s="20" t="s">
        <v>9</v>
      </c>
      <c r="E59" s="20" t="s">
        <v>10</v>
      </c>
      <c r="F59" s="88"/>
      <c r="G59" s="87"/>
      <c r="H59" s="88"/>
      <c r="I59" s="88"/>
      <c r="J59" s="88"/>
      <c r="K59" s="20" t="s">
        <v>26</v>
      </c>
      <c r="L59" s="20" t="s">
        <v>27</v>
      </c>
      <c r="M59" s="20" t="s">
        <v>26</v>
      </c>
      <c r="N59" s="20" t="s">
        <v>27</v>
      </c>
      <c r="O59" s="88"/>
      <c r="P59" s="87"/>
      <c r="Q59" s="87"/>
      <c r="R59" s="88"/>
      <c r="S59" s="88"/>
    </row>
    <row r="60" spans="1:21" x14ac:dyDescent="0.2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  <c r="O60" s="6">
        <v>15</v>
      </c>
      <c r="P60" s="6">
        <v>16</v>
      </c>
      <c r="Q60" s="6">
        <v>17</v>
      </c>
      <c r="R60" s="6">
        <v>18</v>
      </c>
      <c r="S60" s="6">
        <v>19</v>
      </c>
    </row>
    <row r="61" spans="1:21" ht="51.75" customHeight="1" x14ac:dyDescent="0.25">
      <c r="A61" s="6">
        <v>170</v>
      </c>
      <c r="B61" s="7" t="s">
        <v>35</v>
      </c>
      <c r="C61" s="7" t="s">
        <v>36</v>
      </c>
      <c r="D61" s="7" t="s">
        <v>113</v>
      </c>
      <c r="E61" s="6" t="s">
        <v>125</v>
      </c>
      <c r="F61" s="6">
        <v>3175.8</v>
      </c>
      <c r="G61" s="6">
        <v>9.73</v>
      </c>
      <c r="H61" s="7" t="s">
        <v>38</v>
      </c>
      <c r="I61" s="7" t="s">
        <v>126</v>
      </c>
      <c r="J61" s="7" t="s">
        <v>102</v>
      </c>
      <c r="K61" s="56">
        <v>2049774.2</v>
      </c>
      <c r="L61" s="56">
        <f>F61*G61*6</f>
        <v>185403.20400000003</v>
      </c>
      <c r="M61" s="56">
        <v>1755457.39</v>
      </c>
      <c r="N61" s="56">
        <v>198406.15</v>
      </c>
      <c r="O61" s="56">
        <f>K61-M61</f>
        <v>294316.81000000006</v>
      </c>
      <c r="P61" s="56">
        <v>1221991</v>
      </c>
      <c r="Q61" s="8" t="s">
        <v>40</v>
      </c>
      <c r="R61" s="8" t="s">
        <v>40</v>
      </c>
      <c r="S61" s="56">
        <v>533466.34</v>
      </c>
      <c r="T61" s="35">
        <f>S61+P61</f>
        <v>1755457.3399999999</v>
      </c>
      <c r="U61" s="35">
        <f>S61+P61+O61</f>
        <v>2049774.15</v>
      </c>
    </row>
    <row r="63" spans="1:21" x14ac:dyDescent="0.25">
      <c r="A63" s="74" t="s">
        <v>143</v>
      </c>
      <c r="B63" s="74"/>
      <c r="C63" s="74"/>
      <c r="D63" s="74"/>
      <c r="E63" s="74"/>
      <c r="F63" s="30"/>
      <c r="G63" s="30"/>
      <c r="H63" s="21"/>
      <c r="I63" s="30"/>
      <c r="J63" s="30"/>
      <c r="K63" s="21"/>
      <c r="L63" s="70" t="s">
        <v>144</v>
      </c>
      <c r="M63" s="70"/>
      <c r="N63" s="30"/>
      <c r="O63" s="21"/>
    </row>
    <row r="64" spans="1:21" x14ac:dyDescent="0.25">
      <c r="A64" s="21" t="s">
        <v>14</v>
      </c>
      <c r="B64" s="21"/>
      <c r="C64" s="21"/>
      <c r="D64" s="21"/>
      <c r="E64" s="21"/>
      <c r="F64" s="31"/>
      <c r="G64" s="31"/>
      <c r="H64" s="21"/>
      <c r="I64" s="22" t="s">
        <v>15</v>
      </c>
      <c r="J64" s="21"/>
      <c r="K64" s="21"/>
      <c r="L64" s="75" t="s">
        <v>16</v>
      </c>
      <c r="M64" s="75"/>
      <c r="N64" s="21"/>
      <c r="O64" s="21"/>
    </row>
    <row r="65" spans="1:19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32" t="s">
        <v>32</v>
      </c>
      <c r="L65" s="21"/>
      <c r="M65" s="21"/>
      <c r="N65" s="21"/>
      <c r="O65" s="21"/>
    </row>
    <row r="66" spans="1:19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9" x14ac:dyDescent="0.25">
      <c r="A67" s="21" t="s">
        <v>17</v>
      </c>
      <c r="B67" s="21"/>
      <c r="C67" s="70" t="s">
        <v>144</v>
      </c>
      <c r="D67" s="70"/>
      <c r="E67" s="21"/>
      <c r="F67" s="42">
        <v>44368</v>
      </c>
      <c r="G67" s="33"/>
      <c r="H67" s="71" t="s">
        <v>145</v>
      </c>
      <c r="I67" s="71"/>
      <c r="J67" s="21"/>
      <c r="K67" s="21"/>
      <c r="L67" s="21"/>
      <c r="M67" s="21"/>
      <c r="N67" s="21"/>
      <c r="O67" s="21"/>
    </row>
    <row r="68" spans="1:19" x14ac:dyDescent="0.25">
      <c r="A68" s="21"/>
      <c r="B68" s="21"/>
      <c r="C68" s="72" t="s">
        <v>18</v>
      </c>
      <c r="D68" s="72"/>
      <c r="E68" s="21"/>
      <c r="F68" s="34" t="s">
        <v>19</v>
      </c>
      <c r="G68" s="21"/>
      <c r="H68" s="34" t="s">
        <v>20</v>
      </c>
      <c r="I68" s="21"/>
      <c r="J68" s="21"/>
      <c r="K68" s="21"/>
      <c r="L68" s="21"/>
      <c r="M68" s="21"/>
      <c r="N68" s="21"/>
      <c r="O68" s="21"/>
    </row>
    <row r="72" spans="1:19" x14ac:dyDescent="0.25">
      <c r="A72" s="93" t="s">
        <v>1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</row>
    <row r="73" spans="1:19" x14ac:dyDescent="0.25">
      <c r="A73" s="93" t="s">
        <v>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</row>
    <row r="74" spans="1:19" x14ac:dyDescent="0.25">
      <c r="A74" s="93" t="s">
        <v>3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</row>
    <row r="75" spans="1:19" x14ac:dyDescent="0.25">
      <c r="A75" s="94" t="s">
        <v>169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</row>
    <row r="76" spans="1:19" x14ac:dyDescent="0.25">
      <c r="A76" s="26"/>
      <c r="B76" s="21"/>
      <c r="C76" s="21"/>
      <c r="D76" s="21"/>
      <c r="E76" s="21"/>
      <c r="F76" s="21"/>
      <c r="G76" s="21"/>
      <c r="H76" s="21"/>
      <c r="I76" s="27"/>
      <c r="J76" s="28"/>
      <c r="K76" s="29" t="s">
        <v>97</v>
      </c>
      <c r="L76" s="21"/>
      <c r="M76" s="21"/>
      <c r="N76" s="21"/>
      <c r="O76" s="21"/>
      <c r="P76" s="21"/>
      <c r="Q76" s="21"/>
      <c r="R76" s="21"/>
      <c r="S76" s="21"/>
    </row>
    <row r="77" spans="1:19" x14ac:dyDescent="0.25">
      <c r="A77" s="21" t="s">
        <v>4</v>
      </c>
      <c r="B77" s="21"/>
      <c r="C77" s="21"/>
      <c r="D77" s="21"/>
      <c r="E77" s="74" t="s">
        <v>129</v>
      </c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</row>
    <row r="78" spans="1:19" x14ac:dyDescent="0.25">
      <c r="A78" s="21" t="s">
        <v>5</v>
      </c>
      <c r="B78" s="21"/>
      <c r="C78" s="21"/>
      <c r="D78" s="21"/>
      <c r="E78" s="95">
        <v>5921031298</v>
      </c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</row>
    <row r="79" spans="1:19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8.25" customHeight="1" x14ac:dyDescent="0.25">
      <c r="A80" s="88" t="s">
        <v>6</v>
      </c>
      <c r="B80" s="88" t="s">
        <v>0</v>
      </c>
      <c r="C80" s="88"/>
      <c r="D80" s="88"/>
      <c r="E80" s="88"/>
      <c r="F80" s="88" t="s">
        <v>21</v>
      </c>
      <c r="G80" s="86" t="s">
        <v>22</v>
      </c>
      <c r="H80" s="88" t="s">
        <v>11</v>
      </c>
      <c r="I80" s="88" t="s">
        <v>12</v>
      </c>
      <c r="J80" s="88" t="s">
        <v>23</v>
      </c>
      <c r="K80" s="89" t="s">
        <v>24</v>
      </c>
      <c r="L80" s="90"/>
      <c r="M80" s="91" t="s">
        <v>25</v>
      </c>
      <c r="N80" s="92"/>
      <c r="O80" s="88" t="s">
        <v>28</v>
      </c>
      <c r="P80" s="86" t="s">
        <v>31</v>
      </c>
      <c r="Q80" s="86" t="s">
        <v>30</v>
      </c>
      <c r="R80" s="88" t="s">
        <v>33</v>
      </c>
      <c r="S80" s="88" t="s">
        <v>13</v>
      </c>
    </row>
    <row r="81" spans="1:21" ht="171.75" customHeight="1" x14ac:dyDescent="0.25">
      <c r="A81" s="88"/>
      <c r="B81" s="20" t="s">
        <v>7</v>
      </c>
      <c r="C81" s="20" t="s">
        <v>8</v>
      </c>
      <c r="D81" s="20" t="s">
        <v>9</v>
      </c>
      <c r="E81" s="20" t="s">
        <v>10</v>
      </c>
      <c r="F81" s="88"/>
      <c r="G81" s="87"/>
      <c r="H81" s="88"/>
      <c r="I81" s="88"/>
      <c r="J81" s="88"/>
      <c r="K81" s="20" t="s">
        <v>26</v>
      </c>
      <c r="L81" s="20" t="s">
        <v>27</v>
      </c>
      <c r="M81" s="20" t="s">
        <v>26</v>
      </c>
      <c r="N81" s="20" t="s">
        <v>27</v>
      </c>
      <c r="O81" s="88"/>
      <c r="P81" s="87"/>
      <c r="Q81" s="87"/>
      <c r="R81" s="88"/>
      <c r="S81" s="88"/>
    </row>
    <row r="82" spans="1:21" x14ac:dyDescent="0.25">
      <c r="A82" s="6">
        <v>1</v>
      </c>
      <c r="B82" s="6">
        <v>2</v>
      </c>
      <c r="C82" s="6">
        <v>3</v>
      </c>
      <c r="D82" s="6">
        <v>4</v>
      </c>
      <c r="E82" s="6">
        <v>5</v>
      </c>
      <c r="F82" s="6">
        <v>6</v>
      </c>
      <c r="G82" s="6">
        <v>7</v>
      </c>
      <c r="H82" s="6">
        <v>8</v>
      </c>
      <c r="I82" s="6">
        <v>9</v>
      </c>
      <c r="J82" s="6">
        <v>10</v>
      </c>
      <c r="K82" s="6">
        <v>11</v>
      </c>
      <c r="L82" s="6">
        <v>12</v>
      </c>
      <c r="M82" s="6">
        <v>13</v>
      </c>
      <c r="N82" s="6">
        <v>14</v>
      </c>
      <c r="O82" s="6">
        <v>15</v>
      </c>
      <c r="P82" s="6">
        <v>16</v>
      </c>
      <c r="Q82" s="6">
        <v>17</v>
      </c>
      <c r="R82" s="6">
        <v>18</v>
      </c>
      <c r="S82" s="6">
        <v>19</v>
      </c>
    </row>
    <row r="83" spans="1:21" ht="60" customHeight="1" x14ac:dyDescent="0.25">
      <c r="A83" s="6">
        <v>167</v>
      </c>
      <c r="B83" s="7" t="s">
        <v>35</v>
      </c>
      <c r="C83" s="7" t="s">
        <v>36</v>
      </c>
      <c r="D83" s="7" t="s">
        <v>113</v>
      </c>
      <c r="E83" s="6" t="s">
        <v>130</v>
      </c>
      <c r="F83" s="6">
        <v>3331.5</v>
      </c>
      <c r="G83" s="6">
        <v>9.73</v>
      </c>
      <c r="H83" s="7" t="s">
        <v>38</v>
      </c>
      <c r="I83" s="7" t="s">
        <v>131</v>
      </c>
      <c r="J83" s="7" t="s">
        <v>102</v>
      </c>
      <c r="K83" s="56">
        <v>2053880.33</v>
      </c>
      <c r="L83" s="56">
        <f>F83*G83*6</f>
        <v>194492.97000000003</v>
      </c>
      <c r="M83" s="56">
        <v>1848339.43</v>
      </c>
      <c r="N83" s="56">
        <v>192319.43</v>
      </c>
      <c r="O83" s="56">
        <f>K83-M83</f>
        <v>205540.90000000014</v>
      </c>
      <c r="P83" s="56">
        <v>1225704</v>
      </c>
      <c r="Q83" s="8" t="s">
        <v>40</v>
      </c>
      <c r="R83" s="8" t="s">
        <v>40</v>
      </c>
      <c r="S83" s="56">
        <v>622635.4</v>
      </c>
      <c r="T83" s="35">
        <f>S83+P83</f>
        <v>1848339.4</v>
      </c>
      <c r="U83" s="35">
        <f>S83+P83+O83</f>
        <v>2053880.3</v>
      </c>
    </row>
    <row r="85" spans="1:21" x14ac:dyDescent="0.25">
      <c r="A85" s="74" t="s">
        <v>143</v>
      </c>
      <c r="B85" s="74"/>
      <c r="C85" s="74"/>
      <c r="D85" s="74"/>
      <c r="E85" s="74"/>
      <c r="F85" s="30"/>
      <c r="G85" s="30"/>
      <c r="H85" s="21"/>
      <c r="I85" s="30"/>
      <c r="J85" s="30"/>
      <c r="K85" s="21"/>
      <c r="L85" s="70" t="s">
        <v>144</v>
      </c>
      <c r="M85" s="70"/>
      <c r="N85" s="30"/>
      <c r="O85" s="21"/>
    </row>
    <row r="86" spans="1:21" x14ac:dyDescent="0.25">
      <c r="A86" s="21" t="s">
        <v>14</v>
      </c>
      <c r="B86" s="21"/>
      <c r="C86" s="21"/>
      <c r="D86" s="21"/>
      <c r="E86" s="21"/>
      <c r="F86" s="31"/>
      <c r="G86" s="31"/>
      <c r="H86" s="21"/>
      <c r="I86" s="22" t="s">
        <v>15</v>
      </c>
      <c r="J86" s="21"/>
      <c r="K86" s="21"/>
      <c r="L86" s="75" t="s">
        <v>16</v>
      </c>
      <c r="M86" s="75"/>
      <c r="N86" s="21"/>
      <c r="O86" s="21"/>
    </row>
    <row r="87" spans="1:2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32" t="s">
        <v>32</v>
      </c>
      <c r="L87" s="21"/>
      <c r="M87" s="21"/>
      <c r="N87" s="21"/>
      <c r="O87" s="21"/>
    </row>
    <row r="88" spans="1:2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</row>
    <row r="89" spans="1:21" x14ac:dyDescent="0.25">
      <c r="A89" s="21" t="s">
        <v>17</v>
      </c>
      <c r="B89" s="21"/>
      <c r="C89" s="70" t="s">
        <v>144</v>
      </c>
      <c r="D89" s="70"/>
      <c r="E89" s="21"/>
      <c r="F89" s="42">
        <v>44368</v>
      </c>
      <c r="G89" s="33"/>
      <c r="H89" s="71" t="s">
        <v>145</v>
      </c>
      <c r="I89" s="71"/>
      <c r="J89" s="21"/>
      <c r="K89" s="21"/>
      <c r="L89" s="21"/>
      <c r="M89" s="21"/>
      <c r="N89" s="21"/>
      <c r="O89" s="21"/>
    </row>
    <row r="90" spans="1:21" x14ac:dyDescent="0.25">
      <c r="A90" s="21"/>
      <c r="B90" s="21"/>
      <c r="C90" s="72" t="s">
        <v>18</v>
      </c>
      <c r="D90" s="72"/>
      <c r="E90" s="21"/>
      <c r="F90" s="34" t="s">
        <v>19</v>
      </c>
      <c r="G90" s="21"/>
      <c r="H90" s="34" t="s">
        <v>20</v>
      </c>
      <c r="I90" s="21"/>
      <c r="J90" s="21"/>
      <c r="K90" s="21"/>
      <c r="L90" s="21"/>
      <c r="M90" s="21"/>
      <c r="N90" s="21"/>
      <c r="O90" s="21"/>
    </row>
    <row r="93" spans="1:21" x14ac:dyDescent="0.25">
      <c r="A93" s="93" t="s">
        <v>1</v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</row>
    <row r="94" spans="1:21" x14ac:dyDescent="0.25">
      <c r="A94" s="93" t="s">
        <v>2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</row>
    <row r="95" spans="1:21" x14ac:dyDescent="0.25">
      <c r="A95" s="93" t="s">
        <v>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</row>
    <row r="96" spans="1:21" x14ac:dyDescent="0.25">
      <c r="A96" s="94" t="s">
        <v>168</v>
      </c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</row>
    <row r="97" spans="1:21" x14ac:dyDescent="0.25">
      <c r="A97" s="26"/>
      <c r="B97" s="21"/>
      <c r="C97" s="21"/>
      <c r="D97" s="21"/>
      <c r="E97" s="21"/>
      <c r="F97" s="21"/>
      <c r="G97" s="21"/>
      <c r="H97" s="21"/>
      <c r="I97" s="27"/>
      <c r="J97" s="28"/>
      <c r="K97" s="29" t="s">
        <v>97</v>
      </c>
      <c r="L97" s="21"/>
      <c r="M97" s="21"/>
      <c r="N97" s="21"/>
      <c r="O97" s="21"/>
      <c r="P97" s="21"/>
      <c r="Q97" s="21"/>
      <c r="R97" s="21"/>
      <c r="S97" s="21"/>
    </row>
    <row r="98" spans="1:21" x14ac:dyDescent="0.25">
      <c r="A98" s="21" t="s">
        <v>4</v>
      </c>
      <c r="B98" s="21"/>
      <c r="C98" s="21"/>
      <c r="D98" s="21"/>
      <c r="E98" s="74" t="s">
        <v>132</v>
      </c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</row>
    <row r="99" spans="1:21" x14ac:dyDescent="0.25">
      <c r="A99" s="21" t="s">
        <v>5</v>
      </c>
      <c r="B99" s="21"/>
      <c r="C99" s="21"/>
      <c r="D99" s="21"/>
      <c r="E99" s="95">
        <v>5921030618</v>
      </c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</row>
    <row r="100" spans="1:21" ht="6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21" ht="51.75" customHeight="1" x14ac:dyDescent="0.25">
      <c r="A101" s="88" t="s">
        <v>6</v>
      </c>
      <c r="B101" s="88" t="s">
        <v>0</v>
      </c>
      <c r="C101" s="88"/>
      <c r="D101" s="88"/>
      <c r="E101" s="88"/>
      <c r="F101" s="88" t="s">
        <v>21</v>
      </c>
      <c r="G101" s="86" t="s">
        <v>22</v>
      </c>
      <c r="H101" s="88" t="s">
        <v>11</v>
      </c>
      <c r="I101" s="88" t="s">
        <v>12</v>
      </c>
      <c r="J101" s="88" t="s">
        <v>23</v>
      </c>
      <c r="K101" s="89" t="s">
        <v>24</v>
      </c>
      <c r="L101" s="90"/>
      <c r="M101" s="91" t="s">
        <v>25</v>
      </c>
      <c r="N101" s="92"/>
      <c r="O101" s="88" t="s">
        <v>28</v>
      </c>
      <c r="P101" s="86" t="s">
        <v>31</v>
      </c>
      <c r="Q101" s="86" t="s">
        <v>30</v>
      </c>
      <c r="R101" s="88" t="s">
        <v>33</v>
      </c>
      <c r="S101" s="88" t="s">
        <v>13</v>
      </c>
    </row>
    <row r="102" spans="1:21" ht="132" x14ac:dyDescent="0.25">
      <c r="A102" s="88"/>
      <c r="B102" s="20" t="s">
        <v>7</v>
      </c>
      <c r="C102" s="20" t="s">
        <v>8</v>
      </c>
      <c r="D102" s="20" t="s">
        <v>9</v>
      </c>
      <c r="E102" s="20" t="s">
        <v>10</v>
      </c>
      <c r="F102" s="88"/>
      <c r="G102" s="87"/>
      <c r="H102" s="88"/>
      <c r="I102" s="88"/>
      <c r="J102" s="88"/>
      <c r="K102" s="20" t="s">
        <v>26</v>
      </c>
      <c r="L102" s="20" t="s">
        <v>27</v>
      </c>
      <c r="M102" s="20" t="s">
        <v>26</v>
      </c>
      <c r="N102" s="20" t="s">
        <v>27</v>
      </c>
      <c r="O102" s="88"/>
      <c r="P102" s="87"/>
      <c r="Q102" s="87"/>
      <c r="R102" s="88"/>
      <c r="S102" s="88"/>
    </row>
    <row r="103" spans="1:21" x14ac:dyDescent="0.25">
      <c r="A103" s="6">
        <v>1</v>
      </c>
      <c r="B103" s="6">
        <v>2</v>
      </c>
      <c r="C103" s="6">
        <v>3</v>
      </c>
      <c r="D103" s="6">
        <v>4</v>
      </c>
      <c r="E103" s="6">
        <v>5</v>
      </c>
      <c r="F103" s="6">
        <v>6</v>
      </c>
      <c r="G103" s="6">
        <v>7</v>
      </c>
      <c r="H103" s="6">
        <v>8</v>
      </c>
      <c r="I103" s="6">
        <v>9</v>
      </c>
      <c r="J103" s="6">
        <v>10</v>
      </c>
      <c r="K103" s="6">
        <v>11</v>
      </c>
      <c r="L103" s="6">
        <v>12</v>
      </c>
      <c r="M103" s="6">
        <v>13</v>
      </c>
      <c r="N103" s="6">
        <v>14</v>
      </c>
      <c r="O103" s="6">
        <v>15</v>
      </c>
      <c r="P103" s="6">
        <v>16</v>
      </c>
      <c r="Q103" s="6">
        <v>17</v>
      </c>
      <c r="R103" s="6">
        <v>18</v>
      </c>
      <c r="S103" s="6">
        <v>19</v>
      </c>
    </row>
    <row r="104" spans="1:21" ht="36" x14ac:dyDescent="0.25">
      <c r="A104" s="6">
        <v>168</v>
      </c>
      <c r="B104" s="7" t="s">
        <v>35</v>
      </c>
      <c r="C104" s="7" t="s">
        <v>36</v>
      </c>
      <c r="D104" s="7" t="s">
        <v>113</v>
      </c>
      <c r="E104" s="6">
        <v>28</v>
      </c>
      <c r="F104" s="6">
        <v>1582.2</v>
      </c>
      <c r="G104" s="6">
        <v>9.73</v>
      </c>
      <c r="H104" s="7" t="s">
        <v>38</v>
      </c>
      <c r="I104" s="7" t="s">
        <v>133</v>
      </c>
      <c r="J104" s="7" t="s">
        <v>102</v>
      </c>
      <c r="K104" s="56">
        <v>1025054.17</v>
      </c>
      <c r="L104" s="56">
        <f>F104*G104*6</f>
        <v>92368.83600000001</v>
      </c>
      <c r="M104" s="56">
        <v>905950.33</v>
      </c>
      <c r="N104" s="56">
        <v>119377.76</v>
      </c>
      <c r="O104" s="56">
        <f>K104-M104</f>
        <v>119103.84000000008</v>
      </c>
      <c r="P104" s="56">
        <v>55000</v>
      </c>
      <c r="Q104" s="8" t="s">
        <v>40</v>
      </c>
      <c r="R104" s="8" t="s">
        <v>40</v>
      </c>
      <c r="S104" s="56">
        <v>850950.35</v>
      </c>
      <c r="T104" s="35">
        <f>S104+P104</f>
        <v>905950.35</v>
      </c>
      <c r="U104" s="35">
        <f>S104+P104+O104</f>
        <v>1025054.1900000001</v>
      </c>
    </row>
    <row r="106" spans="1:21" x14ac:dyDescent="0.25">
      <c r="A106" s="74" t="s">
        <v>143</v>
      </c>
      <c r="B106" s="74"/>
      <c r="C106" s="74"/>
      <c r="D106" s="74"/>
      <c r="E106" s="74"/>
      <c r="F106" s="30"/>
      <c r="G106" s="30"/>
      <c r="H106" s="21"/>
      <c r="I106" s="30"/>
      <c r="J106" s="30"/>
      <c r="K106" s="21"/>
      <c r="L106" s="70" t="s">
        <v>144</v>
      </c>
      <c r="M106" s="70"/>
      <c r="N106" s="30"/>
      <c r="O106" s="21"/>
    </row>
    <row r="107" spans="1:21" x14ac:dyDescent="0.25">
      <c r="A107" s="21" t="s">
        <v>14</v>
      </c>
      <c r="B107" s="21"/>
      <c r="C107" s="21"/>
      <c r="D107" s="21"/>
      <c r="E107" s="21"/>
      <c r="F107" s="31"/>
      <c r="G107" s="31"/>
      <c r="H107" s="21"/>
      <c r="I107" s="22" t="s">
        <v>15</v>
      </c>
      <c r="J107" s="21"/>
      <c r="K107" s="21"/>
      <c r="L107" s="75" t="s">
        <v>16</v>
      </c>
      <c r="M107" s="75"/>
      <c r="N107" s="21"/>
      <c r="O107" s="21"/>
    </row>
    <row r="108" spans="1:2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32" t="s">
        <v>32</v>
      </c>
      <c r="L108" s="21"/>
      <c r="M108" s="21"/>
      <c r="N108" s="21"/>
      <c r="O108" s="21"/>
    </row>
    <row r="109" spans="1:2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</row>
    <row r="110" spans="1:21" x14ac:dyDescent="0.25">
      <c r="A110" s="21" t="s">
        <v>17</v>
      </c>
      <c r="B110" s="21"/>
      <c r="C110" s="70" t="s">
        <v>144</v>
      </c>
      <c r="D110" s="70"/>
      <c r="E110" s="21"/>
      <c r="F110" s="42">
        <v>44368</v>
      </c>
      <c r="G110" s="33"/>
      <c r="H110" s="71" t="s">
        <v>145</v>
      </c>
      <c r="I110" s="71"/>
      <c r="J110" s="21"/>
      <c r="K110" s="21"/>
      <c r="L110" s="21"/>
      <c r="M110" s="21"/>
      <c r="N110" s="21"/>
      <c r="O110" s="21"/>
    </row>
    <row r="111" spans="1:21" x14ac:dyDescent="0.25">
      <c r="A111" s="21"/>
      <c r="B111" s="21"/>
      <c r="C111" s="72" t="s">
        <v>18</v>
      </c>
      <c r="D111" s="72"/>
      <c r="E111" s="21"/>
      <c r="F111" s="34" t="s">
        <v>19</v>
      </c>
      <c r="G111" s="21"/>
      <c r="H111" s="34" t="s">
        <v>20</v>
      </c>
      <c r="I111" s="21"/>
      <c r="J111" s="21"/>
      <c r="K111" s="21"/>
      <c r="L111" s="21"/>
      <c r="M111" s="21"/>
      <c r="N111" s="21"/>
      <c r="O111" s="21"/>
    </row>
    <row r="114" spans="1:21" x14ac:dyDescent="0.25">
      <c r="A114" s="93" t="s">
        <v>1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1:21" x14ac:dyDescent="0.25">
      <c r="A115" s="93" t="s">
        <v>2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1:21" x14ac:dyDescent="0.25">
      <c r="A116" s="93" t="s">
        <v>3</v>
      </c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1:21" x14ac:dyDescent="0.25">
      <c r="A117" s="94" t="s">
        <v>169</v>
      </c>
      <c r="B117" s="94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</row>
    <row r="118" spans="1:21" x14ac:dyDescent="0.25">
      <c r="A118" s="26"/>
      <c r="B118" s="21"/>
      <c r="C118" s="21"/>
      <c r="D118" s="21"/>
      <c r="E118" s="21"/>
      <c r="F118" s="21"/>
      <c r="G118" s="21"/>
      <c r="H118" s="21"/>
      <c r="I118" s="27"/>
      <c r="J118" s="28"/>
      <c r="K118" s="29" t="s">
        <v>97</v>
      </c>
      <c r="L118" s="21"/>
      <c r="M118" s="21"/>
      <c r="N118" s="21"/>
      <c r="O118" s="21"/>
      <c r="P118" s="21"/>
      <c r="Q118" s="21"/>
      <c r="R118" s="21"/>
      <c r="S118" s="21"/>
    </row>
    <row r="119" spans="1:21" x14ac:dyDescent="0.25">
      <c r="A119" s="21" t="s">
        <v>4</v>
      </c>
      <c r="B119" s="21"/>
      <c r="C119" s="21"/>
      <c r="D119" s="21"/>
      <c r="E119" s="74" t="s">
        <v>134</v>
      </c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</row>
    <row r="120" spans="1:21" x14ac:dyDescent="0.25">
      <c r="A120" s="21" t="s">
        <v>5</v>
      </c>
      <c r="B120" s="21"/>
      <c r="C120" s="21"/>
      <c r="D120" s="21"/>
      <c r="E120" s="95">
        <v>5921026185</v>
      </c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</row>
    <row r="121" spans="1:2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1:21" ht="77.25" customHeight="1" x14ac:dyDescent="0.25">
      <c r="A122" s="88" t="s">
        <v>6</v>
      </c>
      <c r="B122" s="88" t="s">
        <v>0</v>
      </c>
      <c r="C122" s="88"/>
      <c r="D122" s="88"/>
      <c r="E122" s="88"/>
      <c r="F122" s="88" t="s">
        <v>21</v>
      </c>
      <c r="G122" s="86" t="s">
        <v>22</v>
      </c>
      <c r="H122" s="88" t="s">
        <v>11</v>
      </c>
      <c r="I122" s="88" t="s">
        <v>12</v>
      </c>
      <c r="J122" s="88" t="s">
        <v>23</v>
      </c>
      <c r="K122" s="89" t="s">
        <v>24</v>
      </c>
      <c r="L122" s="90"/>
      <c r="M122" s="91" t="s">
        <v>25</v>
      </c>
      <c r="N122" s="92"/>
      <c r="O122" s="88" t="s">
        <v>28</v>
      </c>
      <c r="P122" s="86" t="s">
        <v>31</v>
      </c>
      <c r="Q122" s="86" t="s">
        <v>30</v>
      </c>
      <c r="R122" s="88" t="s">
        <v>33</v>
      </c>
      <c r="S122" s="88" t="s">
        <v>13</v>
      </c>
    </row>
    <row r="123" spans="1:21" ht="214.5" customHeight="1" x14ac:dyDescent="0.25">
      <c r="A123" s="88"/>
      <c r="B123" s="20" t="s">
        <v>7</v>
      </c>
      <c r="C123" s="20" t="s">
        <v>8</v>
      </c>
      <c r="D123" s="20" t="s">
        <v>9</v>
      </c>
      <c r="E123" s="20" t="s">
        <v>10</v>
      </c>
      <c r="F123" s="88"/>
      <c r="G123" s="87"/>
      <c r="H123" s="88"/>
      <c r="I123" s="88"/>
      <c r="J123" s="88"/>
      <c r="K123" s="20" t="s">
        <v>26</v>
      </c>
      <c r="L123" s="20" t="s">
        <v>27</v>
      </c>
      <c r="M123" s="20" t="s">
        <v>26</v>
      </c>
      <c r="N123" s="20" t="s">
        <v>27</v>
      </c>
      <c r="O123" s="88"/>
      <c r="P123" s="87"/>
      <c r="Q123" s="87"/>
      <c r="R123" s="88"/>
      <c r="S123" s="88"/>
    </row>
    <row r="124" spans="1:21" x14ac:dyDescent="0.25">
      <c r="A124" s="6">
        <v>1</v>
      </c>
      <c r="B124" s="6">
        <v>2</v>
      </c>
      <c r="C124" s="6">
        <v>3</v>
      </c>
      <c r="D124" s="6">
        <v>4</v>
      </c>
      <c r="E124" s="6">
        <v>5</v>
      </c>
      <c r="F124" s="6">
        <v>6</v>
      </c>
      <c r="G124" s="6">
        <v>7</v>
      </c>
      <c r="H124" s="6">
        <v>8</v>
      </c>
      <c r="I124" s="6">
        <v>9</v>
      </c>
      <c r="J124" s="6">
        <v>10</v>
      </c>
      <c r="K124" s="6">
        <v>11</v>
      </c>
      <c r="L124" s="6">
        <v>12</v>
      </c>
      <c r="M124" s="6">
        <v>13</v>
      </c>
      <c r="N124" s="6">
        <v>14</v>
      </c>
      <c r="O124" s="6">
        <v>15</v>
      </c>
      <c r="P124" s="6">
        <v>16</v>
      </c>
      <c r="Q124" s="6">
        <v>17</v>
      </c>
      <c r="R124" s="6">
        <v>18</v>
      </c>
      <c r="S124" s="6">
        <v>19</v>
      </c>
    </row>
    <row r="125" spans="1:21" ht="54.75" customHeight="1" x14ac:dyDescent="0.25">
      <c r="A125" s="6">
        <v>1092</v>
      </c>
      <c r="B125" s="7" t="s">
        <v>35</v>
      </c>
      <c r="C125" s="7" t="s">
        <v>36</v>
      </c>
      <c r="D125" s="7" t="s">
        <v>76</v>
      </c>
      <c r="E125" s="6">
        <v>2</v>
      </c>
      <c r="F125" s="6">
        <v>4582.46</v>
      </c>
      <c r="G125" s="6">
        <v>9.73</v>
      </c>
      <c r="H125" s="7" t="s">
        <v>135</v>
      </c>
      <c r="I125" s="7" t="s">
        <v>136</v>
      </c>
      <c r="J125" s="7" t="s">
        <v>102</v>
      </c>
      <c r="K125" s="56">
        <v>2967283.45</v>
      </c>
      <c r="L125" s="56">
        <f>F125*G125*6</f>
        <v>267524.0148</v>
      </c>
      <c r="M125" s="56">
        <v>2558288.11</v>
      </c>
      <c r="N125" s="56">
        <v>288553.87</v>
      </c>
      <c r="O125" s="56">
        <f>K125-M125</f>
        <v>408995.34000000032</v>
      </c>
      <c r="P125" s="56">
        <v>190000</v>
      </c>
      <c r="Q125" s="8" t="s">
        <v>40</v>
      </c>
      <c r="R125" s="8" t="s">
        <v>40</v>
      </c>
      <c r="S125" s="56">
        <v>2368288.11</v>
      </c>
      <c r="T125" s="35">
        <f>S125+P125</f>
        <v>2558288.11</v>
      </c>
      <c r="U125" s="35">
        <f>S125+P125+O125</f>
        <v>2967283.45</v>
      </c>
    </row>
    <row r="126" spans="1:21" ht="36" customHeight="1" x14ac:dyDescent="0.25">
      <c r="A126" s="74" t="s">
        <v>143</v>
      </c>
      <c r="B126" s="74"/>
      <c r="C126" s="74"/>
      <c r="D126" s="74"/>
      <c r="E126" s="74"/>
      <c r="F126" s="30"/>
      <c r="G126" s="30"/>
      <c r="H126" s="21"/>
      <c r="I126" s="30"/>
      <c r="J126" s="30"/>
      <c r="K126" s="21"/>
      <c r="L126" s="70" t="s">
        <v>144</v>
      </c>
      <c r="M126" s="70"/>
      <c r="N126" s="30"/>
      <c r="O126" s="21"/>
    </row>
    <row r="127" spans="1:21" x14ac:dyDescent="0.25">
      <c r="A127" s="21" t="s">
        <v>14</v>
      </c>
      <c r="B127" s="21"/>
      <c r="C127" s="21"/>
      <c r="D127" s="21"/>
      <c r="E127" s="21"/>
      <c r="F127" s="31"/>
      <c r="G127" s="31"/>
      <c r="H127" s="21"/>
      <c r="I127" s="22" t="s">
        <v>15</v>
      </c>
      <c r="J127" s="21"/>
      <c r="K127" s="21"/>
      <c r="L127" s="75" t="s">
        <v>16</v>
      </c>
      <c r="M127" s="75"/>
      <c r="N127" s="21"/>
      <c r="O127" s="21"/>
    </row>
    <row r="128" spans="1:2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32" t="s">
        <v>32</v>
      </c>
      <c r="L128" s="21"/>
      <c r="M128" s="21"/>
      <c r="N128" s="21"/>
      <c r="O128" s="21"/>
    </row>
    <row r="129" spans="1:2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</row>
    <row r="130" spans="1:21" x14ac:dyDescent="0.25">
      <c r="A130" s="21" t="s">
        <v>17</v>
      </c>
      <c r="B130" s="21"/>
      <c r="C130" s="70" t="s">
        <v>144</v>
      </c>
      <c r="D130" s="70"/>
      <c r="E130" s="21"/>
      <c r="F130" s="42">
        <v>44368</v>
      </c>
      <c r="G130" s="33"/>
      <c r="H130" s="71" t="s">
        <v>145</v>
      </c>
      <c r="I130" s="71"/>
      <c r="J130" s="21"/>
      <c r="K130" s="21"/>
      <c r="L130" s="21"/>
      <c r="M130" s="21"/>
      <c r="N130" s="21"/>
      <c r="O130" s="21"/>
    </row>
    <row r="131" spans="1:21" x14ac:dyDescent="0.25">
      <c r="A131" s="21"/>
      <c r="B131" s="21"/>
      <c r="C131" s="72" t="s">
        <v>18</v>
      </c>
      <c r="D131" s="72"/>
      <c r="E131" s="21"/>
      <c r="F131" s="34" t="s">
        <v>19</v>
      </c>
      <c r="G131" s="21"/>
      <c r="H131" s="34" t="s">
        <v>20</v>
      </c>
      <c r="I131" s="21"/>
      <c r="J131" s="21"/>
      <c r="K131" s="21"/>
      <c r="L131" s="21"/>
      <c r="M131" s="21"/>
      <c r="N131" s="21"/>
      <c r="O131" s="21"/>
    </row>
    <row r="133" spans="1:21" x14ac:dyDescent="0.25">
      <c r="A133" s="93" t="s">
        <v>1</v>
      </c>
      <c r="B133" s="93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1:21" x14ac:dyDescent="0.25">
      <c r="A134" s="93" t="s">
        <v>2</v>
      </c>
      <c r="B134" s="93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1:21" x14ac:dyDescent="0.25">
      <c r="A135" s="93" t="s">
        <v>3</v>
      </c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1:21" x14ac:dyDescent="0.25">
      <c r="A136" s="94" t="s">
        <v>171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</row>
    <row r="137" spans="1:21" x14ac:dyDescent="0.25">
      <c r="A137" s="26"/>
      <c r="B137" s="21"/>
      <c r="C137" s="21"/>
      <c r="D137" s="21"/>
      <c r="E137" s="21"/>
      <c r="F137" s="21"/>
      <c r="G137" s="21"/>
      <c r="H137" s="21"/>
      <c r="I137" s="27"/>
      <c r="J137" s="28"/>
      <c r="K137" s="29" t="s">
        <v>97</v>
      </c>
      <c r="L137" s="21"/>
      <c r="M137" s="21"/>
      <c r="N137" s="21"/>
      <c r="O137" s="21"/>
      <c r="P137" s="21"/>
      <c r="Q137" s="21"/>
      <c r="R137" s="21"/>
      <c r="S137" s="21"/>
    </row>
    <row r="138" spans="1:21" x14ac:dyDescent="0.25">
      <c r="A138" s="21" t="s">
        <v>4</v>
      </c>
      <c r="B138" s="21"/>
      <c r="C138" s="21"/>
      <c r="D138" s="21"/>
      <c r="E138" s="74" t="s">
        <v>137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</row>
    <row r="139" spans="1:21" x14ac:dyDescent="0.25">
      <c r="A139" s="21" t="s">
        <v>5</v>
      </c>
      <c r="B139" s="21"/>
      <c r="C139" s="21"/>
      <c r="D139" s="21"/>
      <c r="E139" s="95">
        <v>5921025664</v>
      </c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</row>
    <row r="140" spans="1:2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</row>
    <row r="141" spans="1:21" ht="70.5" customHeight="1" x14ac:dyDescent="0.25">
      <c r="A141" s="88" t="s">
        <v>6</v>
      </c>
      <c r="B141" s="88" t="s">
        <v>0</v>
      </c>
      <c r="C141" s="88"/>
      <c r="D141" s="88"/>
      <c r="E141" s="88"/>
      <c r="F141" s="88" t="s">
        <v>21</v>
      </c>
      <c r="G141" s="86" t="s">
        <v>22</v>
      </c>
      <c r="H141" s="88" t="s">
        <v>11</v>
      </c>
      <c r="I141" s="88" t="s">
        <v>12</v>
      </c>
      <c r="J141" s="88" t="s">
        <v>23</v>
      </c>
      <c r="K141" s="89" t="s">
        <v>24</v>
      </c>
      <c r="L141" s="90"/>
      <c r="M141" s="91" t="s">
        <v>25</v>
      </c>
      <c r="N141" s="92"/>
      <c r="O141" s="88" t="s">
        <v>28</v>
      </c>
      <c r="P141" s="86" t="s">
        <v>31</v>
      </c>
      <c r="Q141" s="86" t="s">
        <v>30</v>
      </c>
      <c r="R141" s="88" t="s">
        <v>33</v>
      </c>
      <c r="S141" s="88" t="s">
        <v>13</v>
      </c>
    </row>
    <row r="142" spans="1:21" ht="173.25" customHeight="1" x14ac:dyDescent="0.25">
      <c r="A142" s="88"/>
      <c r="B142" s="20" t="s">
        <v>7</v>
      </c>
      <c r="C142" s="20" t="s">
        <v>8</v>
      </c>
      <c r="D142" s="20" t="s">
        <v>9</v>
      </c>
      <c r="E142" s="20" t="s">
        <v>10</v>
      </c>
      <c r="F142" s="88"/>
      <c r="G142" s="87"/>
      <c r="H142" s="88"/>
      <c r="I142" s="88"/>
      <c r="J142" s="88"/>
      <c r="K142" s="20" t="s">
        <v>26</v>
      </c>
      <c r="L142" s="20" t="s">
        <v>27</v>
      </c>
      <c r="M142" s="20" t="s">
        <v>26</v>
      </c>
      <c r="N142" s="20" t="s">
        <v>27</v>
      </c>
      <c r="O142" s="88"/>
      <c r="P142" s="87"/>
      <c r="Q142" s="87"/>
      <c r="R142" s="88"/>
      <c r="S142" s="88"/>
    </row>
    <row r="143" spans="1:21" x14ac:dyDescent="0.25">
      <c r="A143" s="6">
        <v>1</v>
      </c>
      <c r="B143" s="6">
        <v>2</v>
      </c>
      <c r="C143" s="6">
        <v>3</v>
      </c>
      <c r="D143" s="6">
        <v>4</v>
      </c>
      <c r="E143" s="6">
        <v>5</v>
      </c>
      <c r="F143" s="6">
        <v>6</v>
      </c>
      <c r="G143" s="6">
        <v>7</v>
      </c>
      <c r="H143" s="6">
        <v>8</v>
      </c>
      <c r="I143" s="6">
        <v>9</v>
      </c>
      <c r="J143" s="6">
        <v>10</v>
      </c>
      <c r="K143" s="6">
        <v>11</v>
      </c>
      <c r="L143" s="6">
        <v>12</v>
      </c>
      <c r="M143" s="6">
        <v>13</v>
      </c>
      <c r="N143" s="6">
        <v>14</v>
      </c>
      <c r="O143" s="6">
        <v>15</v>
      </c>
      <c r="P143" s="6">
        <v>16</v>
      </c>
      <c r="Q143" s="6">
        <v>17</v>
      </c>
      <c r="R143" s="6">
        <v>18</v>
      </c>
      <c r="S143" s="6">
        <v>19</v>
      </c>
    </row>
    <row r="144" spans="1:21" ht="52.5" customHeight="1" x14ac:dyDescent="0.25">
      <c r="A144" s="6">
        <v>378</v>
      </c>
      <c r="B144" s="7" t="s">
        <v>35</v>
      </c>
      <c r="C144" s="7" t="s">
        <v>36</v>
      </c>
      <c r="D144" s="7" t="s">
        <v>76</v>
      </c>
      <c r="E144" s="6">
        <v>8</v>
      </c>
      <c r="F144" s="6">
        <v>5452.8</v>
      </c>
      <c r="G144" s="6">
        <v>9.73</v>
      </c>
      <c r="H144" s="7" t="s">
        <v>38</v>
      </c>
      <c r="I144" s="7" t="s">
        <v>138</v>
      </c>
      <c r="J144" s="7" t="s">
        <v>102</v>
      </c>
      <c r="K144" s="56">
        <v>3492736.23</v>
      </c>
      <c r="L144" s="56">
        <f>F144*G144*6</f>
        <v>318334.46400000004</v>
      </c>
      <c r="M144" s="56">
        <v>3111987.26</v>
      </c>
      <c r="N144" s="56">
        <v>270623.46999999997</v>
      </c>
      <c r="O144" s="56">
        <f>K144-M144</f>
        <v>380748.9700000002</v>
      </c>
      <c r="P144" s="56">
        <v>2052173.4</v>
      </c>
      <c r="Q144" s="8" t="s">
        <v>40</v>
      </c>
      <c r="R144" s="8" t="s">
        <v>40</v>
      </c>
      <c r="S144" s="56">
        <v>1059813.8600000001</v>
      </c>
      <c r="T144" s="35">
        <f>S144+P144</f>
        <v>3111987.26</v>
      </c>
      <c r="U144" s="35">
        <f>S144+P144+O144</f>
        <v>3492736.23</v>
      </c>
    </row>
    <row r="145" spans="1:19" ht="37.5" customHeight="1" x14ac:dyDescent="0.25">
      <c r="A145" s="74" t="s">
        <v>143</v>
      </c>
      <c r="B145" s="74"/>
      <c r="C145" s="74"/>
      <c r="D145" s="74"/>
      <c r="E145" s="74"/>
      <c r="F145" s="30"/>
      <c r="G145" s="30"/>
      <c r="H145" s="21"/>
      <c r="I145" s="30"/>
      <c r="J145" s="30"/>
      <c r="K145" s="21"/>
      <c r="L145" s="70" t="s">
        <v>144</v>
      </c>
      <c r="M145" s="70"/>
      <c r="N145" s="30"/>
      <c r="O145" s="21"/>
    </row>
    <row r="146" spans="1:19" x14ac:dyDescent="0.25">
      <c r="A146" s="21" t="s">
        <v>14</v>
      </c>
      <c r="B146" s="21"/>
      <c r="C146" s="21"/>
      <c r="D146" s="21"/>
      <c r="E146" s="21"/>
      <c r="F146" s="31"/>
      <c r="G146" s="31"/>
      <c r="H146" s="21"/>
      <c r="I146" s="22" t="s">
        <v>15</v>
      </c>
      <c r="J146" s="21"/>
      <c r="K146" s="21"/>
      <c r="L146" s="75" t="s">
        <v>16</v>
      </c>
      <c r="M146" s="75"/>
      <c r="N146" s="21"/>
      <c r="O146" s="21"/>
    </row>
    <row r="147" spans="1:19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32" t="s">
        <v>32</v>
      </c>
      <c r="L147" s="21"/>
      <c r="M147" s="21"/>
      <c r="N147" s="21"/>
      <c r="O147" s="21"/>
    </row>
    <row r="148" spans="1:19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</row>
    <row r="149" spans="1:19" x14ac:dyDescent="0.25">
      <c r="A149" s="21" t="s">
        <v>17</v>
      </c>
      <c r="B149" s="21"/>
      <c r="C149" s="70" t="s">
        <v>144</v>
      </c>
      <c r="D149" s="70"/>
      <c r="E149" s="21"/>
      <c r="F149" s="42">
        <v>44368</v>
      </c>
      <c r="G149" s="33"/>
      <c r="H149" s="71" t="s">
        <v>145</v>
      </c>
      <c r="I149" s="71"/>
      <c r="J149" s="21"/>
      <c r="K149" s="21"/>
      <c r="L149" s="21"/>
      <c r="M149" s="21"/>
      <c r="N149" s="21"/>
      <c r="O149" s="21"/>
    </row>
    <row r="150" spans="1:19" x14ac:dyDescent="0.25">
      <c r="A150" s="21"/>
      <c r="B150" s="21"/>
      <c r="C150" s="72" t="s">
        <v>18</v>
      </c>
      <c r="D150" s="72"/>
      <c r="E150" s="21"/>
      <c r="F150" s="34" t="s">
        <v>19</v>
      </c>
      <c r="G150" s="21"/>
      <c r="H150" s="34" t="s">
        <v>20</v>
      </c>
      <c r="I150" s="21"/>
      <c r="J150" s="21"/>
      <c r="K150" s="21"/>
      <c r="L150" s="21"/>
      <c r="M150" s="21"/>
      <c r="N150" s="21"/>
      <c r="O150" s="21"/>
    </row>
    <row r="152" spans="1:19" x14ac:dyDescent="0.25">
      <c r="A152" s="93" t="s">
        <v>1</v>
      </c>
      <c r="B152" s="93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1:19" x14ac:dyDescent="0.25">
      <c r="A153" s="93" t="s">
        <v>2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1:19" x14ac:dyDescent="0.25">
      <c r="A154" s="93" t="s">
        <v>3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1:19" x14ac:dyDescent="0.25">
      <c r="A155" s="94" t="s">
        <v>169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</row>
    <row r="156" spans="1:19" x14ac:dyDescent="0.25">
      <c r="A156" s="26"/>
      <c r="B156" s="21"/>
      <c r="C156" s="21"/>
      <c r="D156" s="21"/>
      <c r="E156" s="21"/>
      <c r="F156" s="21"/>
      <c r="G156" s="21"/>
      <c r="H156" s="21"/>
      <c r="I156" s="27"/>
      <c r="J156" s="28"/>
      <c r="K156" s="29" t="s">
        <v>97</v>
      </c>
      <c r="L156" s="21"/>
      <c r="M156" s="21"/>
      <c r="N156" s="21"/>
      <c r="O156" s="21"/>
      <c r="P156" s="21"/>
      <c r="Q156" s="21"/>
      <c r="R156" s="21"/>
      <c r="S156" s="21"/>
    </row>
    <row r="157" spans="1:19" x14ac:dyDescent="0.25">
      <c r="A157" s="21" t="s">
        <v>4</v>
      </c>
      <c r="B157" s="21"/>
      <c r="C157" s="21"/>
      <c r="D157" s="21"/>
      <c r="E157" s="74" t="s">
        <v>139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</row>
    <row r="158" spans="1:19" x14ac:dyDescent="0.25">
      <c r="A158" s="21" t="s">
        <v>5</v>
      </c>
      <c r="B158" s="21"/>
      <c r="C158" s="21"/>
      <c r="D158" s="21"/>
      <c r="E158" s="95">
        <v>5921025657</v>
      </c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</row>
    <row r="159" spans="1:19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</row>
    <row r="160" spans="1:19" ht="77.25" customHeight="1" x14ac:dyDescent="0.25">
      <c r="A160" s="88" t="s">
        <v>6</v>
      </c>
      <c r="B160" s="88" t="s">
        <v>0</v>
      </c>
      <c r="C160" s="88"/>
      <c r="D160" s="88"/>
      <c r="E160" s="88"/>
      <c r="F160" s="88" t="s">
        <v>21</v>
      </c>
      <c r="G160" s="86" t="s">
        <v>22</v>
      </c>
      <c r="H160" s="88" t="s">
        <v>11</v>
      </c>
      <c r="I160" s="88" t="s">
        <v>12</v>
      </c>
      <c r="J160" s="88" t="s">
        <v>23</v>
      </c>
      <c r="K160" s="89" t="s">
        <v>24</v>
      </c>
      <c r="L160" s="90"/>
      <c r="M160" s="91" t="s">
        <v>25</v>
      </c>
      <c r="N160" s="92"/>
      <c r="O160" s="88" t="s">
        <v>28</v>
      </c>
      <c r="P160" s="86" t="s">
        <v>31</v>
      </c>
      <c r="Q160" s="86" t="s">
        <v>30</v>
      </c>
      <c r="R160" s="88" t="s">
        <v>33</v>
      </c>
      <c r="S160" s="88" t="s">
        <v>13</v>
      </c>
    </row>
    <row r="161" spans="1:21" ht="161.25" customHeight="1" x14ac:dyDescent="0.25">
      <c r="A161" s="88"/>
      <c r="B161" s="20" t="s">
        <v>7</v>
      </c>
      <c r="C161" s="20" t="s">
        <v>8</v>
      </c>
      <c r="D161" s="20" t="s">
        <v>9</v>
      </c>
      <c r="E161" s="20" t="s">
        <v>10</v>
      </c>
      <c r="F161" s="88"/>
      <c r="G161" s="87"/>
      <c r="H161" s="88"/>
      <c r="I161" s="88"/>
      <c r="J161" s="88"/>
      <c r="K161" s="20" t="s">
        <v>26</v>
      </c>
      <c r="L161" s="20" t="s">
        <v>27</v>
      </c>
      <c r="M161" s="20" t="s">
        <v>26</v>
      </c>
      <c r="N161" s="20" t="s">
        <v>27</v>
      </c>
      <c r="O161" s="88"/>
      <c r="P161" s="87"/>
      <c r="Q161" s="87"/>
      <c r="R161" s="88"/>
      <c r="S161" s="88"/>
    </row>
    <row r="162" spans="1:21" x14ac:dyDescent="0.25">
      <c r="A162" s="6">
        <v>1</v>
      </c>
      <c r="B162" s="6">
        <v>2</v>
      </c>
      <c r="C162" s="6">
        <v>3</v>
      </c>
      <c r="D162" s="6">
        <v>4</v>
      </c>
      <c r="E162" s="6">
        <v>5</v>
      </c>
      <c r="F162" s="6">
        <v>6</v>
      </c>
      <c r="G162" s="6">
        <v>7</v>
      </c>
      <c r="H162" s="6">
        <v>8</v>
      </c>
      <c r="I162" s="6">
        <v>9</v>
      </c>
      <c r="J162" s="6">
        <v>10</v>
      </c>
      <c r="K162" s="6">
        <v>11</v>
      </c>
      <c r="L162" s="6">
        <v>12</v>
      </c>
      <c r="M162" s="6">
        <v>13</v>
      </c>
      <c r="N162" s="6">
        <v>14</v>
      </c>
      <c r="O162" s="6">
        <v>15</v>
      </c>
      <c r="P162" s="6">
        <v>16</v>
      </c>
      <c r="Q162" s="6">
        <v>17</v>
      </c>
      <c r="R162" s="6">
        <v>18</v>
      </c>
      <c r="S162" s="6">
        <v>19</v>
      </c>
    </row>
    <row r="163" spans="1:21" ht="55.5" customHeight="1" x14ac:dyDescent="0.25">
      <c r="A163" s="6">
        <v>1297</v>
      </c>
      <c r="B163" s="7" t="s">
        <v>35</v>
      </c>
      <c r="C163" s="7" t="s">
        <v>36</v>
      </c>
      <c r="D163" s="7" t="s">
        <v>76</v>
      </c>
      <c r="E163" s="6" t="s">
        <v>66</v>
      </c>
      <c r="F163" s="6">
        <v>5476.4</v>
      </c>
      <c r="G163" s="6">
        <v>9.73</v>
      </c>
      <c r="H163" s="7" t="s">
        <v>38</v>
      </c>
      <c r="I163" s="7" t="s">
        <v>140</v>
      </c>
      <c r="J163" s="7" t="s">
        <v>102</v>
      </c>
      <c r="K163" s="56">
        <v>3165400.44</v>
      </c>
      <c r="L163" s="56">
        <f>F163*G163*6</f>
        <v>319712.23199999996</v>
      </c>
      <c r="M163" s="56">
        <v>3095705.66</v>
      </c>
      <c r="N163" s="56">
        <v>253201.92000000001</v>
      </c>
      <c r="O163" s="56">
        <f>K163-M163</f>
        <v>69694.779999999795</v>
      </c>
      <c r="P163" s="56">
        <v>2594698.2000000002</v>
      </c>
      <c r="Q163" s="8" t="s">
        <v>40</v>
      </c>
      <c r="R163" s="8" t="s">
        <v>40</v>
      </c>
      <c r="S163" s="56">
        <v>501008.39</v>
      </c>
      <c r="T163" s="35">
        <f>S163+P163</f>
        <v>3095706.5900000003</v>
      </c>
      <c r="U163" s="35">
        <f>S163+P163+O163</f>
        <v>3165401.37</v>
      </c>
    </row>
    <row r="164" spans="1:21" ht="32.25" customHeight="1" x14ac:dyDescent="0.25">
      <c r="A164" s="74" t="s">
        <v>143</v>
      </c>
      <c r="B164" s="74"/>
      <c r="C164" s="74"/>
      <c r="D164" s="74"/>
      <c r="E164" s="74"/>
      <c r="F164" s="30"/>
      <c r="G164" s="30"/>
      <c r="H164" s="21"/>
      <c r="I164" s="30"/>
      <c r="J164" s="30"/>
      <c r="K164" s="21"/>
      <c r="L164" s="70" t="s">
        <v>144</v>
      </c>
      <c r="M164" s="70"/>
      <c r="N164" s="30"/>
      <c r="O164" s="21"/>
    </row>
    <row r="165" spans="1:21" x14ac:dyDescent="0.25">
      <c r="A165" s="21" t="s">
        <v>14</v>
      </c>
      <c r="B165" s="21"/>
      <c r="C165" s="21"/>
      <c r="D165" s="21"/>
      <c r="E165" s="21"/>
      <c r="F165" s="31"/>
      <c r="G165" s="31"/>
      <c r="H165" s="21"/>
      <c r="I165" s="22" t="s">
        <v>15</v>
      </c>
      <c r="J165" s="21"/>
      <c r="K165" s="21"/>
      <c r="L165" s="75" t="s">
        <v>16</v>
      </c>
      <c r="M165" s="75"/>
      <c r="N165" s="21"/>
      <c r="O165" s="21"/>
    </row>
    <row r="166" spans="1:2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32" t="s">
        <v>32</v>
      </c>
      <c r="L166" s="21"/>
      <c r="M166" s="21"/>
      <c r="N166" s="21"/>
      <c r="O166" s="21"/>
    </row>
    <row r="167" spans="1:2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1:21" x14ac:dyDescent="0.25">
      <c r="A168" s="21" t="s">
        <v>17</v>
      </c>
      <c r="B168" s="21"/>
      <c r="C168" s="70" t="s">
        <v>144</v>
      </c>
      <c r="D168" s="70"/>
      <c r="E168" s="21"/>
      <c r="F168" s="42">
        <v>44368</v>
      </c>
      <c r="G168" s="33"/>
      <c r="H168" s="71" t="s">
        <v>145</v>
      </c>
      <c r="I168" s="71"/>
      <c r="J168" s="21"/>
      <c r="K168" s="21"/>
      <c r="L168" s="21"/>
      <c r="M168" s="21"/>
      <c r="N168" s="21"/>
      <c r="O168" s="21"/>
    </row>
    <row r="169" spans="1:21" x14ac:dyDescent="0.25">
      <c r="A169" s="21"/>
      <c r="B169" s="21"/>
      <c r="C169" s="72" t="s">
        <v>18</v>
      </c>
      <c r="D169" s="72"/>
      <c r="E169" s="21"/>
      <c r="F169" s="34" t="s">
        <v>19</v>
      </c>
      <c r="G169" s="21"/>
      <c r="H169" s="34" t="s">
        <v>20</v>
      </c>
      <c r="I169" s="21"/>
      <c r="J169" s="21"/>
      <c r="K169" s="21"/>
      <c r="L169" s="21"/>
      <c r="M169" s="21"/>
      <c r="N169" s="21"/>
      <c r="O169" s="21"/>
    </row>
    <row r="171" spans="1:21" x14ac:dyDescent="0.25">
      <c r="A171" s="93" t="s">
        <v>1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1:21" x14ac:dyDescent="0.25">
      <c r="A172" s="93" t="s">
        <v>2</v>
      </c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1:21" x14ac:dyDescent="0.25">
      <c r="A173" s="93" t="s">
        <v>3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1:21" x14ac:dyDescent="0.25">
      <c r="A174" s="94" t="s">
        <v>169</v>
      </c>
      <c r="B174" s="94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</row>
    <row r="175" spans="1:21" x14ac:dyDescent="0.25">
      <c r="A175" s="26"/>
      <c r="B175" s="21"/>
      <c r="C175" s="21"/>
      <c r="D175" s="21"/>
      <c r="E175" s="21"/>
      <c r="F175" s="21"/>
      <c r="G175" s="21"/>
      <c r="H175" s="21"/>
      <c r="I175" s="27"/>
      <c r="J175" s="28"/>
      <c r="K175" s="29" t="s">
        <v>97</v>
      </c>
      <c r="L175" s="21"/>
      <c r="M175" s="21"/>
      <c r="N175" s="21"/>
      <c r="O175" s="21"/>
      <c r="P175" s="21"/>
      <c r="Q175" s="21"/>
      <c r="R175" s="21"/>
      <c r="S175" s="21"/>
    </row>
    <row r="176" spans="1:21" x14ac:dyDescent="0.25">
      <c r="A176" s="21" t="s">
        <v>4</v>
      </c>
      <c r="B176" s="21"/>
      <c r="C176" s="21"/>
      <c r="D176" s="21"/>
      <c r="E176" s="74" t="s">
        <v>141</v>
      </c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</row>
    <row r="177" spans="1:21" x14ac:dyDescent="0.25">
      <c r="A177" s="21" t="s">
        <v>5</v>
      </c>
      <c r="B177" s="21"/>
      <c r="C177" s="21"/>
      <c r="D177" s="21"/>
      <c r="E177" s="95">
        <v>5921025640</v>
      </c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</row>
    <row r="178" spans="1:2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</row>
    <row r="179" spans="1:21" ht="69.75" customHeight="1" x14ac:dyDescent="0.25">
      <c r="A179" s="88" t="s">
        <v>6</v>
      </c>
      <c r="B179" s="88" t="s">
        <v>0</v>
      </c>
      <c r="C179" s="88"/>
      <c r="D179" s="88"/>
      <c r="E179" s="88"/>
      <c r="F179" s="88" t="s">
        <v>21</v>
      </c>
      <c r="G179" s="86" t="s">
        <v>22</v>
      </c>
      <c r="H179" s="88" t="s">
        <v>11</v>
      </c>
      <c r="I179" s="88" t="s">
        <v>12</v>
      </c>
      <c r="J179" s="88" t="s">
        <v>23</v>
      </c>
      <c r="K179" s="89" t="s">
        <v>24</v>
      </c>
      <c r="L179" s="90"/>
      <c r="M179" s="91" t="s">
        <v>25</v>
      </c>
      <c r="N179" s="92"/>
      <c r="O179" s="88" t="s">
        <v>28</v>
      </c>
      <c r="P179" s="86" t="s">
        <v>31</v>
      </c>
      <c r="Q179" s="86" t="s">
        <v>30</v>
      </c>
      <c r="R179" s="88" t="s">
        <v>33</v>
      </c>
      <c r="S179" s="88" t="s">
        <v>13</v>
      </c>
    </row>
    <row r="180" spans="1:21" ht="184.5" customHeight="1" x14ac:dyDescent="0.25">
      <c r="A180" s="88"/>
      <c r="B180" s="20" t="s">
        <v>7</v>
      </c>
      <c r="C180" s="20" t="s">
        <v>8</v>
      </c>
      <c r="D180" s="20" t="s">
        <v>9</v>
      </c>
      <c r="E180" s="20" t="s">
        <v>10</v>
      </c>
      <c r="F180" s="88"/>
      <c r="G180" s="87"/>
      <c r="H180" s="88"/>
      <c r="I180" s="88"/>
      <c r="J180" s="88"/>
      <c r="K180" s="20" t="s">
        <v>26</v>
      </c>
      <c r="L180" s="20" t="s">
        <v>27</v>
      </c>
      <c r="M180" s="20" t="s">
        <v>26</v>
      </c>
      <c r="N180" s="20" t="s">
        <v>27</v>
      </c>
      <c r="O180" s="88"/>
      <c r="P180" s="87"/>
      <c r="Q180" s="87"/>
      <c r="R180" s="88"/>
      <c r="S180" s="88"/>
    </row>
    <row r="181" spans="1:21" x14ac:dyDescent="0.25">
      <c r="A181" s="6">
        <v>1</v>
      </c>
      <c r="B181" s="6">
        <v>2</v>
      </c>
      <c r="C181" s="6">
        <v>3</v>
      </c>
      <c r="D181" s="6">
        <v>4</v>
      </c>
      <c r="E181" s="6">
        <v>5</v>
      </c>
      <c r="F181" s="6">
        <v>6</v>
      </c>
      <c r="G181" s="6">
        <v>7</v>
      </c>
      <c r="H181" s="6">
        <v>8</v>
      </c>
      <c r="I181" s="6">
        <v>9</v>
      </c>
      <c r="J181" s="6">
        <v>10</v>
      </c>
      <c r="K181" s="6">
        <v>11</v>
      </c>
      <c r="L181" s="6">
        <v>12</v>
      </c>
      <c r="M181" s="6">
        <v>13</v>
      </c>
      <c r="N181" s="6">
        <v>14</v>
      </c>
      <c r="O181" s="6">
        <v>15</v>
      </c>
      <c r="P181" s="6">
        <v>16</v>
      </c>
      <c r="Q181" s="6">
        <v>17</v>
      </c>
      <c r="R181" s="6">
        <v>18</v>
      </c>
      <c r="S181" s="6">
        <v>19</v>
      </c>
    </row>
    <row r="182" spans="1:21" ht="65.25" customHeight="1" x14ac:dyDescent="0.25">
      <c r="A182" s="6">
        <v>2356</v>
      </c>
      <c r="B182" s="7" t="s">
        <v>35</v>
      </c>
      <c r="C182" s="7" t="s">
        <v>36</v>
      </c>
      <c r="D182" s="7" t="s">
        <v>76</v>
      </c>
      <c r="E182" s="6">
        <v>10</v>
      </c>
      <c r="F182" s="6">
        <v>4514.8999999999996</v>
      </c>
      <c r="G182" s="6">
        <v>9.73</v>
      </c>
      <c r="H182" s="7" t="s">
        <v>38</v>
      </c>
      <c r="I182" s="7" t="s">
        <v>142</v>
      </c>
      <c r="J182" s="7" t="s">
        <v>101</v>
      </c>
      <c r="K182" s="56">
        <v>2861133.74</v>
      </c>
      <c r="L182" s="56">
        <f>F182*G182*6</f>
        <v>263579.86199999996</v>
      </c>
      <c r="M182" s="56">
        <v>2388914.2999999998</v>
      </c>
      <c r="N182" s="56">
        <v>216245.32</v>
      </c>
      <c r="O182" s="56">
        <f>K182-M182</f>
        <v>472219.44000000041</v>
      </c>
      <c r="P182" s="56">
        <v>2166441.2000000002</v>
      </c>
      <c r="Q182" s="8" t="s">
        <v>40</v>
      </c>
      <c r="R182" s="8" t="s">
        <v>40</v>
      </c>
      <c r="S182" s="56">
        <v>222472.97</v>
      </c>
      <c r="T182" s="35">
        <f>S182+P182</f>
        <v>2388914.1700000004</v>
      </c>
      <c r="U182" s="35">
        <f>S182+P182+O182</f>
        <v>2861133.6100000008</v>
      </c>
    </row>
    <row r="183" spans="1:21" ht="45" customHeight="1" x14ac:dyDescent="0.25">
      <c r="A183" s="74" t="s">
        <v>143</v>
      </c>
      <c r="B183" s="74"/>
      <c r="C183" s="74"/>
      <c r="D183" s="74"/>
      <c r="E183" s="74"/>
      <c r="F183" s="30"/>
      <c r="G183" s="30"/>
      <c r="H183" s="21"/>
      <c r="I183" s="30"/>
      <c r="J183" s="30"/>
      <c r="K183" s="21"/>
      <c r="L183" s="70" t="s">
        <v>144</v>
      </c>
      <c r="M183" s="70"/>
      <c r="N183" s="30"/>
      <c r="O183" s="21"/>
    </row>
    <row r="184" spans="1:21" x14ac:dyDescent="0.25">
      <c r="A184" s="21" t="s">
        <v>14</v>
      </c>
      <c r="B184" s="21"/>
      <c r="C184" s="21"/>
      <c r="D184" s="21"/>
      <c r="E184" s="21"/>
      <c r="F184" s="31"/>
      <c r="G184" s="31"/>
      <c r="H184" s="21"/>
      <c r="I184" s="22" t="s">
        <v>15</v>
      </c>
      <c r="J184" s="21"/>
      <c r="K184" s="21"/>
      <c r="L184" s="75" t="s">
        <v>16</v>
      </c>
      <c r="M184" s="75"/>
      <c r="N184" s="21"/>
      <c r="O184" s="21"/>
    </row>
    <row r="185" spans="1:2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32" t="s">
        <v>32</v>
      </c>
      <c r="L185" s="21"/>
      <c r="M185" s="21"/>
      <c r="N185" s="21"/>
      <c r="O185" s="21"/>
    </row>
    <row r="186" spans="1:2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21" x14ac:dyDescent="0.25">
      <c r="A187" s="21" t="s">
        <v>17</v>
      </c>
      <c r="B187" s="21"/>
      <c r="C187" s="70" t="s">
        <v>144</v>
      </c>
      <c r="D187" s="70"/>
      <c r="E187" s="21"/>
      <c r="F187" s="42">
        <v>44368</v>
      </c>
      <c r="G187" s="33"/>
      <c r="H187" s="71" t="s">
        <v>145</v>
      </c>
      <c r="I187" s="71"/>
      <c r="J187" s="21"/>
      <c r="K187" s="21"/>
      <c r="L187" s="21"/>
      <c r="M187" s="21"/>
      <c r="N187" s="21"/>
      <c r="O187" s="21"/>
    </row>
    <row r="188" spans="1:21" x14ac:dyDescent="0.25">
      <c r="A188" s="21"/>
      <c r="B188" s="21"/>
      <c r="C188" s="72" t="s">
        <v>18</v>
      </c>
      <c r="D188" s="72"/>
      <c r="E188" s="21"/>
      <c r="F188" s="34" t="s">
        <v>19</v>
      </c>
      <c r="G188" s="21"/>
      <c r="H188" s="34" t="s">
        <v>20</v>
      </c>
      <c r="I188" s="21"/>
      <c r="J188" s="21"/>
      <c r="K188" s="21"/>
      <c r="L188" s="21"/>
      <c r="M188" s="21"/>
      <c r="N188" s="21"/>
      <c r="O188" s="21"/>
    </row>
    <row r="193" spans="1:21" x14ac:dyDescent="0.25">
      <c r="A193" s="93" t="s">
        <v>1</v>
      </c>
      <c r="B193" s="93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1:21" x14ac:dyDescent="0.25">
      <c r="A194" s="93" t="s">
        <v>2</v>
      </c>
      <c r="B194" s="93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1:21" x14ac:dyDescent="0.25">
      <c r="A195" s="93" t="s">
        <v>3</v>
      </c>
      <c r="B195" s="93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1:21" x14ac:dyDescent="0.25">
      <c r="A196" s="94" t="s">
        <v>169</v>
      </c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</row>
    <row r="197" spans="1:21" x14ac:dyDescent="0.25">
      <c r="A197" s="26"/>
      <c r="B197" s="21"/>
      <c r="C197" s="21"/>
      <c r="D197" s="21"/>
      <c r="E197" s="21"/>
      <c r="F197" s="21"/>
      <c r="G197" s="21"/>
      <c r="H197" s="21"/>
      <c r="I197" s="27"/>
      <c r="J197" s="28"/>
      <c r="K197" s="29" t="s">
        <v>97</v>
      </c>
      <c r="L197" s="21"/>
      <c r="M197" s="21"/>
      <c r="N197" s="21"/>
      <c r="O197" s="21"/>
      <c r="P197" s="21"/>
      <c r="Q197" s="21"/>
      <c r="R197" s="21"/>
      <c r="S197" s="21"/>
    </row>
    <row r="198" spans="1:21" x14ac:dyDescent="0.25">
      <c r="A198" s="21" t="s">
        <v>4</v>
      </c>
      <c r="B198" s="21"/>
      <c r="C198" s="21"/>
      <c r="D198" s="21"/>
      <c r="E198" s="74" t="s">
        <v>166</v>
      </c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</row>
    <row r="199" spans="1:21" x14ac:dyDescent="0.25">
      <c r="A199" s="21" t="s">
        <v>5</v>
      </c>
      <c r="B199" s="21"/>
      <c r="C199" s="21"/>
      <c r="D199" s="21"/>
      <c r="E199" s="95">
        <v>5921014831</v>
      </c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</row>
    <row r="200" spans="1:2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</row>
    <row r="201" spans="1:21" ht="32.25" customHeight="1" x14ac:dyDescent="0.25">
      <c r="A201" s="88" t="s">
        <v>6</v>
      </c>
      <c r="B201" s="88" t="s">
        <v>0</v>
      </c>
      <c r="C201" s="88"/>
      <c r="D201" s="88"/>
      <c r="E201" s="88"/>
      <c r="F201" s="88" t="s">
        <v>21</v>
      </c>
      <c r="G201" s="86" t="s">
        <v>22</v>
      </c>
      <c r="H201" s="88" t="s">
        <v>11</v>
      </c>
      <c r="I201" s="88" t="s">
        <v>12</v>
      </c>
      <c r="J201" s="88" t="s">
        <v>23</v>
      </c>
      <c r="K201" s="89" t="s">
        <v>24</v>
      </c>
      <c r="L201" s="90"/>
      <c r="M201" s="91" t="s">
        <v>25</v>
      </c>
      <c r="N201" s="92"/>
      <c r="O201" s="88" t="s">
        <v>28</v>
      </c>
      <c r="P201" s="86" t="s">
        <v>31</v>
      </c>
      <c r="Q201" s="86" t="s">
        <v>30</v>
      </c>
      <c r="R201" s="88" t="s">
        <v>33</v>
      </c>
      <c r="S201" s="88" t="s">
        <v>13</v>
      </c>
    </row>
    <row r="202" spans="1:21" ht="132" x14ac:dyDescent="0.25">
      <c r="A202" s="88"/>
      <c r="B202" s="61" t="s">
        <v>7</v>
      </c>
      <c r="C202" s="61" t="s">
        <v>8</v>
      </c>
      <c r="D202" s="61" t="s">
        <v>9</v>
      </c>
      <c r="E202" s="61" t="s">
        <v>10</v>
      </c>
      <c r="F202" s="88"/>
      <c r="G202" s="87"/>
      <c r="H202" s="88"/>
      <c r="I202" s="88"/>
      <c r="J202" s="88"/>
      <c r="K202" s="61" t="s">
        <v>26</v>
      </c>
      <c r="L202" s="61" t="s">
        <v>27</v>
      </c>
      <c r="M202" s="61" t="s">
        <v>26</v>
      </c>
      <c r="N202" s="61" t="s">
        <v>27</v>
      </c>
      <c r="O202" s="88"/>
      <c r="P202" s="87"/>
      <c r="Q202" s="87"/>
      <c r="R202" s="88"/>
      <c r="S202" s="88"/>
    </row>
    <row r="203" spans="1:21" x14ac:dyDescent="0.25">
      <c r="A203" s="6">
        <v>1</v>
      </c>
      <c r="B203" s="6">
        <v>2</v>
      </c>
      <c r="C203" s="6">
        <v>3</v>
      </c>
      <c r="D203" s="6">
        <v>4</v>
      </c>
      <c r="E203" s="6">
        <v>5</v>
      </c>
      <c r="F203" s="6">
        <v>6</v>
      </c>
      <c r="G203" s="6">
        <v>7</v>
      </c>
      <c r="H203" s="6">
        <v>8</v>
      </c>
      <c r="I203" s="6">
        <v>9</v>
      </c>
      <c r="J203" s="6">
        <v>10</v>
      </c>
      <c r="K203" s="6">
        <v>11</v>
      </c>
      <c r="L203" s="6">
        <v>12</v>
      </c>
      <c r="M203" s="6">
        <v>13</v>
      </c>
      <c r="N203" s="6">
        <v>14</v>
      </c>
      <c r="O203" s="6">
        <v>15</v>
      </c>
      <c r="P203" s="6">
        <v>16</v>
      </c>
      <c r="Q203" s="6">
        <v>17</v>
      </c>
      <c r="R203" s="6">
        <v>18</v>
      </c>
      <c r="S203" s="6">
        <v>19</v>
      </c>
    </row>
    <row r="204" spans="1:21" ht="36" x14ac:dyDescent="0.25">
      <c r="A204" s="6"/>
      <c r="B204" s="7" t="s">
        <v>35</v>
      </c>
      <c r="C204" s="7" t="s">
        <v>36</v>
      </c>
      <c r="D204" s="7" t="s">
        <v>91</v>
      </c>
      <c r="E204" s="6">
        <v>30</v>
      </c>
      <c r="F204" s="6">
        <v>2001.1</v>
      </c>
      <c r="G204" s="6">
        <v>9.73</v>
      </c>
      <c r="H204" s="7" t="s">
        <v>38</v>
      </c>
      <c r="I204" s="7" t="s">
        <v>165</v>
      </c>
      <c r="J204" s="7" t="s">
        <v>167</v>
      </c>
      <c r="K204" s="56">
        <v>1081205.98</v>
      </c>
      <c r="L204" s="56">
        <f>F204*G204*6</f>
        <v>116824.21800000001</v>
      </c>
      <c r="M204" s="56">
        <v>1049865.8600000001</v>
      </c>
      <c r="N204" s="56">
        <v>98598.19</v>
      </c>
      <c r="O204" s="56">
        <f>K204-M204</f>
        <v>31340.119999999879</v>
      </c>
      <c r="P204" s="56">
        <v>452000</v>
      </c>
      <c r="Q204" s="8" t="s">
        <v>40</v>
      </c>
      <c r="R204" s="8" t="s">
        <v>40</v>
      </c>
      <c r="S204" s="56">
        <v>597865.86</v>
      </c>
      <c r="T204" s="35">
        <f>S204+P204</f>
        <v>1049865.8599999999</v>
      </c>
      <c r="U204" s="35">
        <f>S204+P204+O204</f>
        <v>1081205.9799999997</v>
      </c>
    </row>
    <row r="205" spans="1:21" x14ac:dyDescent="0.25">
      <c r="A205" s="36"/>
      <c r="B205" s="19"/>
      <c r="C205" s="19"/>
      <c r="D205" s="19"/>
      <c r="E205" s="36"/>
      <c r="F205" s="36"/>
      <c r="G205" s="36"/>
      <c r="H205" s="19"/>
      <c r="I205" s="19"/>
      <c r="J205" s="19"/>
      <c r="K205" s="67"/>
      <c r="L205" s="67"/>
      <c r="M205" s="67"/>
      <c r="N205" s="67"/>
      <c r="O205" s="67"/>
      <c r="P205" s="67"/>
      <c r="Q205" s="37"/>
      <c r="R205" s="37"/>
      <c r="S205" s="67"/>
      <c r="T205" s="35"/>
      <c r="U205" s="35"/>
    </row>
    <row r="206" spans="1:21" x14ac:dyDescent="0.25">
      <c r="A206" s="74" t="s">
        <v>143</v>
      </c>
      <c r="B206" s="74"/>
      <c r="C206" s="74"/>
      <c r="D206" s="74"/>
      <c r="E206" s="74"/>
      <c r="F206" s="30"/>
      <c r="G206" s="30"/>
      <c r="H206" s="21"/>
      <c r="I206" s="30"/>
      <c r="J206" s="30"/>
      <c r="K206" s="21"/>
      <c r="L206" s="70" t="s">
        <v>144</v>
      </c>
      <c r="M206" s="70"/>
      <c r="N206" s="30"/>
      <c r="O206" s="21"/>
    </row>
    <row r="207" spans="1:21" x14ac:dyDescent="0.25">
      <c r="A207" s="21" t="s">
        <v>14</v>
      </c>
      <c r="B207" s="21"/>
      <c r="C207" s="21"/>
      <c r="D207" s="21"/>
      <c r="E207" s="21"/>
      <c r="F207" s="31"/>
      <c r="G207" s="31"/>
      <c r="H207" s="21"/>
      <c r="I207" s="60" t="s">
        <v>15</v>
      </c>
      <c r="J207" s="21"/>
      <c r="K207" s="21"/>
      <c r="L207" s="75" t="s">
        <v>16</v>
      </c>
      <c r="M207" s="75"/>
      <c r="N207" s="21"/>
      <c r="O207" s="21"/>
    </row>
    <row r="208" spans="1:2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32" t="s">
        <v>32</v>
      </c>
      <c r="L208" s="21"/>
      <c r="M208" s="21"/>
      <c r="N208" s="21"/>
      <c r="O208" s="21"/>
    </row>
    <row r="209" spans="1:15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1:15" x14ac:dyDescent="0.25">
      <c r="A210" s="21" t="s">
        <v>17</v>
      </c>
      <c r="B210" s="21"/>
      <c r="C210" s="70" t="s">
        <v>144</v>
      </c>
      <c r="D210" s="70"/>
      <c r="E210" s="21"/>
      <c r="F210" s="42">
        <v>44368</v>
      </c>
      <c r="G210" s="33"/>
      <c r="H210" s="71">
        <v>89026435194</v>
      </c>
      <c r="I210" s="71"/>
      <c r="J210" s="21"/>
      <c r="K210" s="21"/>
      <c r="L210" s="21"/>
      <c r="M210" s="21"/>
      <c r="N210" s="21"/>
      <c r="O210" s="21"/>
    </row>
    <row r="211" spans="1:15" x14ac:dyDescent="0.25">
      <c r="A211" s="21"/>
      <c r="B211" s="21"/>
      <c r="C211" s="72" t="s">
        <v>18</v>
      </c>
      <c r="D211" s="72"/>
      <c r="E211" s="21"/>
      <c r="F211" s="62" t="s">
        <v>19</v>
      </c>
      <c r="G211" s="21"/>
      <c r="H211" s="62" t="s">
        <v>20</v>
      </c>
      <c r="I211" s="21"/>
      <c r="J211" s="21"/>
      <c r="K211" s="21"/>
      <c r="L211" s="21"/>
      <c r="M211" s="21"/>
      <c r="N211" s="21"/>
      <c r="O211" s="21"/>
    </row>
  </sheetData>
  <mergeCells count="262">
    <mergeCell ref="A206:E206"/>
    <mergeCell ref="L206:M206"/>
    <mergeCell ref="L207:M207"/>
    <mergeCell ref="C210:D210"/>
    <mergeCell ref="H210:I210"/>
    <mergeCell ref="C211:D211"/>
    <mergeCell ref="A193:S193"/>
    <mergeCell ref="A194:S194"/>
    <mergeCell ref="A195:S195"/>
    <mergeCell ref="A196:S196"/>
    <mergeCell ref="E198:S198"/>
    <mergeCell ref="E199:S199"/>
    <mergeCell ref="A201:A202"/>
    <mergeCell ref="B201:E201"/>
    <mergeCell ref="F201:F202"/>
    <mergeCell ref="G201:G202"/>
    <mergeCell ref="H201:H202"/>
    <mergeCell ref="I201:I202"/>
    <mergeCell ref="J201:J202"/>
    <mergeCell ref="K201:L201"/>
    <mergeCell ref="M201:N201"/>
    <mergeCell ref="O201:O202"/>
    <mergeCell ref="P201:P202"/>
    <mergeCell ref="Q201:Q202"/>
    <mergeCell ref="O2:S2"/>
    <mergeCell ref="O3:S3"/>
    <mergeCell ref="A5:S5"/>
    <mergeCell ref="A6:S6"/>
    <mergeCell ref="A7:S7"/>
    <mergeCell ref="A8:S8"/>
    <mergeCell ref="E10:S10"/>
    <mergeCell ref="E11:S11"/>
    <mergeCell ref="A13:A14"/>
    <mergeCell ref="B13:E13"/>
    <mergeCell ref="F13:F14"/>
    <mergeCell ref="G13:G14"/>
    <mergeCell ref="H13:H14"/>
    <mergeCell ref="I13:I14"/>
    <mergeCell ref="J13:J14"/>
    <mergeCell ref="K13:L13"/>
    <mergeCell ref="R13:R14"/>
    <mergeCell ref="S13:S14"/>
    <mergeCell ref="A29:S29"/>
    <mergeCell ref="C23:D23"/>
    <mergeCell ref="M13:N13"/>
    <mergeCell ref="O13:O14"/>
    <mergeCell ref="P13:P14"/>
    <mergeCell ref="Q13:Q14"/>
    <mergeCell ref="H22:I22"/>
    <mergeCell ref="R201:R202"/>
    <mergeCell ref="S201:S202"/>
    <mergeCell ref="A18:E18"/>
    <mergeCell ref="L18:M18"/>
    <mergeCell ref="L19:M19"/>
    <mergeCell ref="C22:D22"/>
    <mergeCell ref="A30:S30"/>
    <mergeCell ref="A31:S31"/>
    <mergeCell ref="A32:S32"/>
    <mergeCell ref="E34:S34"/>
    <mergeCell ref="E35:S35"/>
    <mergeCell ref="A37:A38"/>
    <mergeCell ref="B37:E37"/>
    <mergeCell ref="F37:F38"/>
    <mergeCell ref="G37:G38"/>
    <mergeCell ref="H37:H38"/>
    <mergeCell ref="C46:D46"/>
    <mergeCell ref="C47:D47"/>
    <mergeCell ref="Q37:Q38"/>
    <mergeCell ref="R37:R38"/>
    <mergeCell ref="S37:S38"/>
    <mergeCell ref="A42:E42"/>
    <mergeCell ref="L42:M42"/>
    <mergeCell ref="L43:M43"/>
    <mergeCell ref="I37:I38"/>
    <mergeCell ref="J37:J38"/>
    <mergeCell ref="K37:L37"/>
    <mergeCell ref="M37:N37"/>
    <mergeCell ref="O37:O38"/>
    <mergeCell ref="P37:P38"/>
    <mergeCell ref="H46:I46"/>
    <mergeCell ref="A50:S50"/>
    <mergeCell ref="A51:S51"/>
    <mergeCell ref="A52:S52"/>
    <mergeCell ref="A53:S53"/>
    <mergeCell ref="E55:S55"/>
    <mergeCell ref="E56:S56"/>
    <mergeCell ref="A58:A59"/>
    <mergeCell ref="B58:E58"/>
    <mergeCell ref="F58:F59"/>
    <mergeCell ref="G58:G59"/>
    <mergeCell ref="H58:H59"/>
    <mergeCell ref="C67:D67"/>
    <mergeCell ref="C68:D68"/>
    <mergeCell ref="Q58:Q59"/>
    <mergeCell ref="R58:R59"/>
    <mergeCell ref="S58:S59"/>
    <mergeCell ref="A63:E63"/>
    <mergeCell ref="L63:M63"/>
    <mergeCell ref="L64:M64"/>
    <mergeCell ref="I58:I59"/>
    <mergeCell ref="J58:J59"/>
    <mergeCell ref="K58:L58"/>
    <mergeCell ref="M58:N58"/>
    <mergeCell ref="O58:O59"/>
    <mergeCell ref="P58:P59"/>
    <mergeCell ref="H67:I67"/>
    <mergeCell ref="A72:S72"/>
    <mergeCell ref="A73:S73"/>
    <mergeCell ref="A74:S74"/>
    <mergeCell ref="A75:S75"/>
    <mergeCell ref="E77:S77"/>
    <mergeCell ref="E78:S78"/>
    <mergeCell ref="A80:A81"/>
    <mergeCell ref="B80:E80"/>
    <mergeCell ref="F80:F81"/>
    <mergeCell ref="G80:G81"/>
    <mergeCell ref="H80:H81"/>
    <mergeCell ref="I80:I81"/>
    <mergeCell ref="J80:J81"/>
    <mergeCell ref="K80:L80"/>
    <mergeCell ref="R80:R81"/>
    <mergeCell ref="S80:S81"/>
    <mergeCell ref="A85:E85"/>
    <mergeCell ref="L85:M85"/>
    <mergeCell ref="L86:M86"/>
    <mergeCell ref="C89:D89"/>
    <mergeCell ref="C90:D90"/>
    <mergeCell ref="M80:N80"/>
    <mergeCell ref="O80:O81"/>
    <mergeCell ref="P80:P81"/>
    <mergeCell ref="Q80:Q81"/>
    <mergeCell ref="H89:I89"/>
    <mergeCell ref="A93:S93"/>
    <mergeCell ref="A94:S94"/>
    <mergeCell ref="A95:S95"/>
    <mergeCell ref="A96:S96"/>
    <mergeCell ref="E98:S98"/>
    <mergeCell ref="E99:S99"/>
    <mergeCell ref="A101:A102"/>
    <mergeCell ref="B101:E101"/>
    <mergeCell ref="F101:F102"/>
    <mergeCell ref="G101:G102"/>
    <mergeCell ref="H101:H102"/>
    <mergeCell ref="I101:I102"/>
    <mergeCell ref="J101:J102"/>
    <mergeCell ref="K101:L101"/>
    <mergeCell ref="R101:R102"/>
    <mergeCell ref="S101:S102"/>
    <mergeCell ref="A106:E106"/>
    <mergeCell ref="L106:M106"/>
    <mergeCell ref="L107:M107"/>
    <mergeCell ref="C110:D110"/>
    <mergeCell ref="C111:D111"/>
    <mergeCell ref="M101:N101"/>
    <mergeCell ref="O101:O102"/>
    <mergeCell ref="P101:P102"/>
    <mergeCell ref="Q101:Q102"/>
    <mergeCell ref="H110:I110"/>
    <mergeCell ref="A114:S114"/>
    <mergeCell ref="A115:S115"/>
    <mergeCell ref="A116:S116"/>
    <mergeCell ref="A117:S117"/>
    <mergeCell ref="E119:S119"/>
    <mergeCell ref="E120:S120"/>
    <mergeCell ref="A122:A123"/>
    <mergeCell ref="B122:E122"/>
    <mergeCell ref="F122:F123"/>
    <mergeCell ref="G122:G123"/>
    <mergeCell ref="H122:H123"/>
    <mergeCell ref="I122:I123"/>
    <mergeCell ref="J122:J123"/>
    <mergeCell ref="K122:L122"/>
    <mergeCell ref="A126:E126"/>
    <mergeCell ref="L126:M126"/>
    <mergeCell ref="L127:M127"/>
    <mergeCell ref="C130:D130"/>
    <mergeCell ref="C131:D131"/>
    <mergeCell ref="A133:S133"/>
    <mergeCell ref="M122:N122"/>
    <mergeCell ref="O122:O123"/>
    <mergeCell ref="P122:P123"/>
    <mergeCell ref="Q122:Q123"/>
    <mergeCell ref="R122:R123"/>
    <mergeCell ref="S122:S123"/>
    <mergeCell ref="H130:I130"/>
    <mergeCell ref="A134:S134"/>
    <mergeCell ref="A135:S135"/>
    <mergeCell ref="A136:S136"/>
    <mergeCell ref="E138:S138"/>
    <mergeCell ref="E139:S139"/>
    <mergeCell ref="A141:A142"/>
    <mergeCell ref="B141:E141"/>
    <mergeCell ref="F141:F142"/>
    <mergeCell ref="G141:G142"/>
    <mergeCell ref="H141:H142"/>
    <mergeCell ref="C149:D149"/>
    <mergeCell ref="C150:D150"/>
    <mergeCell ref="A152:S152"/>
    <mergeCell ref="A153:S153"/>
    <mergeCell ref="A154:S154"/>
    <mergeCell ref="A155:S155"/>
    <mergeCell ref="Q141:Q142"/>
    <mergeCell ref="R141:R142"/>
    <mergeCell ref="S141:S142"/>
    <mergeCell ref="A145:E145"/>
    <mergeCell ref="L145:M145"/>
    <mergeCell ref="L146:M146"/>
    <mergeCell ref="I141:I142"/>
    <mergeCell ref="J141:J142"/>
    <mergeCell ref="K141:L141"/>
    <mergeCell ref="M141:N141"/>
    <mergeCell ref="O141:O142"/>
    <mergeCell ref="P141:P142"/>
    <mergeCell ref="H149:I149"/>
    <mergeCell ref="E157:S157"/>
    <mergeCell ref="E158:S158"/>
    <mergeCell ref="A160:A161"/>
    <mergeCell ref="B160:E160"/>
    <mergeCell ref="F160:F161"/>
    <mergeCell ref="G160:G161"/>
    <mergeCell ref="H160:H161"/>
    <mergeCell ref="I160:I161"/>
    <mergeCell ref="J160:J161"/>
    <mergeCell ref="K160:L160"/>
    <mergeCell ref="A164:E164"/>
    <mergeCell ref="L164:M164"/>
    <mergeCell ref="L165:M165"/>
    <mergeCell ref="C168:D168"/>
    <mergeCell ref="C169:D169"/>
    <mergeCell ref="A171:S171"/>
    <mergeCell ref="M160:N160"/>
    <mergeCell ref="O160:O161"/>
    <mergeCell ref="P160:P161"/>
    <mergeCell ref="Q160:Q161"/>
    <mergeCell ref="R160:R161"/>
    <mergeCell ref="S160:S161"/>
    <mergeCell ref="H168:I168"/>
    <mergeCell ref="A172:S172"/>
    <mergeCell ref="A173:S173"/>
    <mergeCell ref="A174:S174"/>
    <mergeCell ref="E176:S176"/>
    <mergeCell ref="E177:S177"/>
    <mergeCell ref="A179:A180"/>
    <mergeCell ref="B179:E179"/>
    <mergeCell ref="F179:F180"/>
    <mergeCell ref="G179:G180"/>
    <mergeCell ref="H179:H180"/>
    <mergeCell ref="C187:D187"/>
    <mergeCell ref="C188:D188"/>
    <mergeCell ref="Q179:Q180"/>
    <mergeCell ref="R179:R180"/>
    <mergeCell ref="S179:S180"/>
    <mergeCell ref="A183:E183"/>
    <mergeCell ref="L183:M183"/>
    <mergeCell ref="L184:M184"/>
    <mergeCell ref="I179:I180"/>
    <mergeCell ref="J179:J180"/>
    <mergeCell ref="K179:L179"/>
    <mergeCell ref="M179:N179"/>
    <mergeCell ref="O179:O180"/>
    <mergeCell ref="P179:P180"/>
    <mergeCell ref="H187:I187"/>
  </mergeCells>
  <pageMargins left="0.7" right="0.7" top="0.75" bottom="0.75" header="0.3" footer="0.3"/>
  <pageSetup paperSize="9" scale="5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эко-дом</vt:lpstr>
      <vt:lpstr>ТСЖ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Викторова Наталья Александровна</dc:creator>
  <cp:lastModifiedBy>1</cp:lastModifiedBy>
  <cp:lastPrinted>2021-06-24T09:11:04Z</cp:lastPrinted>
  <dcterms:created xsi:type="dcterms:W3CDTF">2016-06-20T07:21:08Z</dcterms:created>
  <dcterms:modified xsi:type="dcterms:W3CDTF">2021-06-24T09:11:29Z</dcterms:modified>
</cp:coreProperties>
</file>