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9320" windowHeight="9975"/>
  </bookViews>
  <sheets>
    <sheet name="эко-дом" sheetId="2" r:id="rId1"/>
    <sheet name="ТСЖ" sheetId="3" r:id="rId2"/>
  </sheets>
  <calcPr calcId="144525" refMode="R1C1"/>
</workbook>
</file>

<file path=xl/calcChain.xml><?xml version="1.0" encoding="utf-8"?>
<calcChain xmlns="http://schemas.openxmlformats.org/spreadsheetml/2006/main">
  <c r="L13" i="2" l="1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12" i="2"/>
  <c r="L203" i="3"/>
  <c r="L184" i="3"/>
  <c r="L165" i="3"/>
  <c r="L146" i="3"/>
  <c r="L125" i="3"/>
  <c r="L104" i="3"/>
  <c r="L82" i="3"/>
  <c r="L61" i="3"/>
  <c r="L39" i="3"/>
  <c r="L16" i="3"/>
  <c r="S71" i="2" l="1"/>
  <c r="O225" i="3" l="1"/>
  <c r="O39" i="3"/>
  <c r="T43" i="2" l="1"/>
  <c r="T44" i="2"/>
  <c r="O44" i="2"/>
  <c r="U44" i="2" s="1"/>
  <c r="O43" i="2"/>
  <c r="U43" i="2" s="1"/>
  <c r="T225" i="3" l="1"/>
  <c r="U225" i="3"/>
  <c r="T21" i="2" l="1"/>
  <c r="T69" i="2" l="1"/>
  <c r="O69" i="2"/>
  <c r="U69" i="2" s="1"/>
  <c r="T13" i="2" l="1"/>
  <c r="T14" i="2"/>
  <c r="T15" i="2"/>
  <c r="T16" i="2"/>
  <c r="T17" i="2"/>
  <c r="T18" i="2"/>
  <c r="T19" i="2"/>
  <c r="T20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5" i="2"/>
  <c r="T46" i="2"/>
  <c r="T47" i="2"/>
  <c r="T48" i="2"/>
  <c r="T49" i="2"/>
  <c r="T50" i="2"/>
  <c r="T51" i="2"/>
  <c r="T52" i="2"/>
  <c r="T53" i="2"/>
  <c r="T54" i="2"/>
  <c r="T55" i="2"/>
  <c r="T56" i="2"/>
  <c r="T57" i="2"/>
  <c r="T58" i="2"/>
  <c r="T59" i="2"/>
  <c r="T60" i="2"/>
  <c r="T61" i="2"/>
  <c r="T62" i="2"/>
  <c r="T63" i="2"/>
  <c r="T64" i="2"/>
  <c r="T65" i="2"/>
  <c r="T66" i="2"/>
  <c r="T67" i="2"/>
  <c r="T68" i="2"/>
  <c r="T70" i="2"/>
  <c r="T12" i="2"/>
  <c r="O58" i="2" l="1"/>
  <c r="U58" i="2" s="1"/>
  <c r="O61" i="2" l="1"/>
  <c r="U61" i="2" s="1"/>
  <c r="O18" i="2" l="1"/>
  <c r="U18" i="2" s="1"/>
  <c r="O64" i="2" l="1"/>
  <c r="U64" i="2" s="1"/>
  <c r="O45" i="2"/>
  <c r="U45" i="2" s="1"/>
  <c r="O23" i="2"/>
  <c r="U23" i="2" s="1"/>
  <c r="O54" i="2"/>
  <c r="U54" i="2" s="1"/>
  <c r="O50" i="2"/>
  <c r="U50" i="2" s="1"/>
  <c r="O51" i="2"/>
  <c r="U51" i="2" s="1"/>
  <c r="O47" i="2"/>
  <c r="U47" i="2" s="1"/>
  <c r="O48" i="2"/>
  <c r="U48" i="2" s="1"/>
  <c r="O46" i="2"/>
  <c r="U46" i="2" s="1"/>
  <c r="O30" i="2" l="1"/>
  <c r="U30" i="2" s="1"/>
  <c r="O29" i="2"/>
  <c r="U29" i="2" s="1"/>
  <c r="O28" i="2"/>
  <c r="U28" i="2" s="1"/>
  <c r="O27" i="2"/>
  <c r="U27" i="2" s="1"/>
  <c r="O26" i="2"/>
  <c r="U26" i="2" s="1"/>
  <c r="O25" i="2"/>
  <c r="U25" i="2" s="1"/>
  <c r="O24" i="2"/>
  <c r="U24" i="2" s="1"/>
  <c r="O22" i="2"/>
  <c r="U22" i="2" s="1"/>
  <c r="O21" i="2"/>
  <c r="U21" i="2" s="1"/>
  <c r="O20" i="2"/>
  <c r="U20" i="2" s="1"/>
  <c r="O19" i="2"/>
  <c r="U19" i="2" s="1"/>
  <c r="O17" i="2"/>
  <c r="U17" i="2" s="1"/>
  <c r="O49" i="2"/>
  <c r="U49" i="2" s="1"/>
  <c r="O42" i="2"/>
  <c r="U42" i="2" s="1"/>
  <c r="O41" i="2"/>
  <c r="U41" i="2" s="1"/>
  <c r="O40" i="2"/>
  <c r="U40" i="2" s="1"/>
  <c r="O39" i="2"/>
  <c r="U39" i="2" s="1"/>
  <c r="O38" i="2"/>
  <c r="U38" i="2" s="1"/>
  <c r="O37" i="2"/>
  <c r="U37" i="2" s="1"/>
  <c r="O36" i="2"/>
  <c r="U36" i="2" s="1"/>
  <c r="O35" i="2"/>
  <c r="U35" i="2" s="1"/>
  <c r="O34" i="2"/>
  <c r="U34" i="2" s="1"/>
  <c r="O33" i="2"/>
  <c r="U33" i="2" s="1"/>
  <c r="O32" i="2"/>
  <c r="U32" i="2" s="1"/>
  <c r="O31" i="2"/>
  <c r="U31" i="2" s="1"/>
  <c r="O55" i="2"/>
  <c r="U55" i="2" s="1"/>
  <c r="O53" i="2"/>
  <c r="U53" i="2" s="1"/>
  <c r="O52" i="2"/>
  <c r="U52" i="2" s="1"/>
  <c r="O70" i="2"/>
  <c r="U70" i="2" s="1"/>
  <c r="O68" i="2"/>
  <c r="U68" i="2" s="1"/>
  <c r="O67" i="2"/>
  <c r="U67" i="2" s="1"/>
  <c r="O66" i="2"/>
  <c r="U66" i="2" s="1"/>
  <c r="O65" i="2"/>
  <c r="U65" i="2" s="1"/>
  <c r="O63" i="2"/>
  <c r="U63" i="2" s="1"/>
  <c r="O62" i="2"/>
  <c r="U62" i="2" s="1"/>
  <c r="O60" i="2"/>
  <c r="U60" i="2" s="1"/>
  <c r="O59" i="2"/>
  <c r="U59" i="2" s="1"/>
  <c r="O57" i="2"/>
  <c r="U57" i="2" s="1"/>
  <c r="O56" i="2"/>
  <c r="U56" i="2" s="1"/>
  <c r="O146" i="3" l="1"/>
  <c r="T125" i="3" l="1"/>
  <c r="O125" i="3"/>
  <c r="U125" i="3" s="1"/>
  <c r="O13" i="2" l="1"/>
  <c r="U13" i="2" s="1"/>
  <c r="O12" i="2"/>
  <c r="U12" i="2" s="1"/>
  <c r="O15" i="2" l="1"/>
  <c r="U15" i="2" s="1"/>
  <c r="O16" i="2"/>
  <c r="U16" i="2" s="1"/>
  <c r="O14" i="2"/>
  <c r="U14" i="2" s="1"/>
  <c r="T146" i="3" l="1"/>
  <c r="U146" i="3"/>
  <c r="T203" i="3"/>
  <c r="O203" i="3"/>
  <c r="U203" i="3" s="1"/>
  <c r="T184" i="3"/>
  <c r="O184" i="3"/>
  <c r="U184" i="3" s="1"/>
  <c r="T165" i="3"/>
  <c r="O165" i="3"/>
  <c r="U165" i="3" s="1"/>
  <c r="T104" i="3" l="1"/>
  <c r="O104" i="3"/>
  <c r="U104" i="3" s="1"/>
  <c r="T82" i="3"/>
  <c r="O82" i="3"/>
  <c r="U82" i="3" s="1"/>
  <c r="T61" i="3"/>
  <c r="O61" i="3"/>
  <c r="U61" i="3" s="1"/>
  <c r="T39" i="3" l="1"/>
  <c r="U39" i="3"/>
  <c r="T16" i="3" l="1"/>
  <c r="O16" i="3"/>
  <c r="U16" i="3" s="1"/>
</calcChain>
</file>

<file path=xl/sharedStrings.xml><?xml version="1.0" encoding="utf-8"?>
<sst xmlns="http://schemas.openxmlformats.org/spreadsheetml/2006/main" count="1041" uniqueCount="176">
  <si>
    <t>Адрес многоквартирного дома</t>
  </si>
  <si>
    <t>Сведения</t>
  </si>
  <si>
    <t>о поступлении взносов на капитальный ремонт от собственников помещений в многоквартирном доме,</t>
  </si>
  <si>
    <t>о размере остатка средств на специальном счете</t>
  </si>
  <si>
    <t xml:space="preserve">Наименование владельца специального счета </t>
  </si>
  <si>
    <t xml:space="preserve">ИНН владельца специального счета </t>
  </si>
  <si>
    <t>Порядковый номер в реестре уведомлений</t>
  </si>
  <si>
    <t>Наименование муниципального района (городского округа)</t>
  </si>
  <si>
    <t>Наименование населенного пункта (город, село, деревня)</t>
  </si>
  <si>
    <t>Наименование улицы</t>
  </si>
  <si>
    <t>Номер дома, корпуса/ строения/ литеры</t>
  </si>
  <si>
    <t>Наименование кредитной организации, в которой открыт специальный счет</t>
  </si>
  <si>
    <t>Номер специального счета</t>
  </si>
  <si>
    <t>Остаток средств фонда капитального ремонта на специальном счете на конец отчетного периода, тыс. рублей</t>
  </si>
  <si>
    <t xml:space="preserve">(Законный представитель владельца специального счета, должность)                                       </t>
  </si>
  <si>
    <t>(подпись)</t>
  </si>
  <si>
    <t>(ФИО)</t>
  </si>
  <si>
    <t xml:space="preserve">Исполнитель: </t>
  </si>
  <si>
    <t xml:space="preserve"> (Ф.И.О.)</t>
  </si>
  <si>
    <t>(Дата)</t>
  </si>
  <si>
    <t>(Контактный телефон)</t>
  </si>
  <si>
    <t>Общая площадь жилых и нежилых помещений, используемая для расчета начислений взносов на капитальный ремонт, кв. м</t>
  </si>
  <si>
    <t>Размер взноса на капитальный ремонт, установленный в текущем периоде, руб./ 1 кв. м</t>
  </si>
  <si>
    <t>Дата (месяц и год) возникновения обязанности по уплате взносов</t>
  </si>
  <si>
    <t>Начислено взносов (без учета пеней), тыс. рублей</t>
  </si>
  <si>
    <t>Объем поступивших взносов (без учета пеней), тыс. рублей</t>
  </si>
  <si>
    <t>Всего (нарастающим итогом с даты возникновения обязанности по уплате взносов и по отчетную дату)</t>
  </si>
  <si>
    <t>из них за отчетный период с 01 января текущего года и по отчетную дату</t>
  </si>
  <si>
    <t>Задолженность (+), переплата (-) по уплате собственниками помещений взносов на капитальный ремонт на конец отчетного периода, тыс. рублей</t>
  </si>
  <si>
    <r>
      <rPr>
        <sz val="12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(нарастающим итогом)</t>
    </r>
  </si>
  <si>
    <t xml:space="preserve">Сведения 
о заключении договора займа 
и (или) кредитного договора 
на проведение капитального ремонта (номер договора, наименование кредитной организации, сумма кредита (займа), тыс. рублей
</t>
  </si>
  <si>
    <t xml:space="preserve">Сведения 
о размере израсходованных средств 
на капитальный 
ремонт 
со специального счета, 
тыс. рублей
</t>
  </si>
  <si>
    <t xml:space="preserve"> М.П.</t>
  </si>
  <si>
    <t xml:space="preserve">Сведения 
о размере средств, находящихся 
на специальном депозите, тыс. рублей 
</t>
  </si>
  <si>
    <t>ООО УК "ЭКО-ДОМ"</t>
  </si>
  <si>
    <t xml:space="preserve">Чусовской </t>
  </si>
  <si>
    <t>Чусовой</t>
  </si>
  <si>
    <t>Мира</t>
  </si>
  <si>
    <t>ОАО Сбербанк России</t>
  </si>
  <si>
    <t>01.03.2016</t>
  </si>
  <si>
    <t>нет</t>
  </si>
  <si>
    <t>50 лет ВЛКСМ</t>
  </si>
  <si>
    <t>3а</t>
  </si>
  <si>
    <t>40705810249770002261</t>
  </si>
  <si>
    <t>40705810649770000287</t>
  </si>
  <si>
    <t>40705810649770000724</t>
  </si>
  <si>
    <t>40705810149770000813</t>
  </si>
  <si>
    <t>40705810349770002213</t>
  </si>
  <si>
    <t>9б</t>
  </si>
  <si>
    <t>40705810449770000623</t>
  </si>
  <si>
    <t>9в</t>
  </si>
  <si>
    <t>40705810749230080207</t>
  </si>
  <si>
    <t>11а</t>
  </si>
  <si>
    <t>40705810249770003228</t>
  </si>
  <si>
    <t>40705810549770003229</t>
  </si>
  <si>
    <t>11б</t>
  </si>
  <si>
    <t>40705810449230080219</t>
  </si>
  <si>
    <t>13а</t>
  </si>
  <si>
    <t>40705810049230080208</t>
  </si>
  <si>
    <t>40705810349230080212</t>
  </si>
  <si>
    <t>Чайковского</t>
  </si>
  <si>
    <t>40705810149770001799</t>
  </si>
  <si>
    <t>6а</t>
  </si>
  <si>
    <t>40705810449770001800</t>
  </si>
  <si>
    <t>6б</t>
  </si>
  <si>
    <t>40705810749770001801</t>
  </si>
  <si>
    <t>8а</t>
  </si>
  <si>
    <t>40705810849230080220</t>
  </si>
  <si>
    <t>40705810249770001819</t>
  </si>
  <si>
    <t>10а</t>
  </si>
  <si>
    <t>40705810249770000289</t>
  </si>
  <si>
    <t>12а</t>
  </si>
  <si>
    <t>40705810349770001832</t>
  </si>
  <si>
    <t>40705810149230080221</t>
  </si>
  <si>
    <t>14а</t>
  </si>
  <si>
    <t>40705810849230000048</t>
  </si>
  <si>
    <t>Сивкова</t>
  </si>
  <si>
    <t>40705810549230080232</t>
  </si>
  <si>
    <t>40705810649770000818</t>
  </si>
  <si>
    <t>40705810749230080210</t>
  </si>
  <si>
    <t>40705810349230080209</t>
  </si>
  <si>
    <t>Коммунистическая</t>
  </si>
  <si>
    <t>40705810149770002523</t>
  </si>
  <si>
    <t>Пермская</t>
  </si>
  <si>
    <t>40705810449770002430</t>
  </si>
  <si>
    <t>Высотная</t>
  </si>
  <si>
    <t>40705810849770002425</t>
  </si>
  <si>
    <t>40705810349770002323</t>
  </si>
  <si>
    <t>40705810149770002426</t>
  </si>
  <si>
    <t xml:space="preserve">Лысьвенская </t>
  </si>
  <si>
    <t>40705810749770002428</t>
  </si>
  <si>
    <t>Севастопольская</t>
  </si>
  <si>
    <t>40705810049770001831</t>
  </si>
  <si>
    <t>40705810349770001829</t>
  </si>
  <si>
    <t>40705810749770001830</t>
  </si>
  <si>
    <t>40705810449770001619</t>
  </si>
  <si>
    <t>40705810849770001617</t>
  </si>
  <si>
    <t xml:space="preserve"> (нарастающим итогом)</t>
  </si>
  <si>
    <t>40705810449770000571</t>
  </si>
  <si>
    <t>40705810249230080228</t>
  </si>
  <si>
    <t>01.01.2016</t>
  </si>
  <si>
    <t>01.05.2015</t>
  </si>
  <si>
    <t>01.02.2015</t>
  </si>
  <si>
    <t>ТСЖ "МЕГАПОЛИС"</t>
  </si>
  <si>
    <t>7А</t>
  </si>
  <si>
    <t>7Б</t>
  </si>
  <si>
    <t>7В</t>
  </si>
  <si>
    <t>40705810749230000012</t>
  </si>
  <si>
    <t>40705810049230000013</t>
  </si>
  <si>
    <t>40705810049230080224</t>
  </si>
  <si>
    <t>40705810249230080231</t>
  </si>
  <si>
    <t>01.06.2015</t>
  </si>
  <si>
    <t>01.07.2016</t>
  </si>
  <si>
    <t xml:space="preserve">Чайковского </t>
  </si>
  <si>
    <t>4а</t>
  </si>
  <si>
    <t>4б</t>
  </si>
  <si>
    <t>40705810649230000015</t>
  </si>
  <si>
    <t>40705810649230000028</t>
  </si>
  <si>
    <t>40705810149770001676</t>
  </si>
  <si>
    <t>ТСЖ "АЛЬЯНС"</t>
  </si>
  <si>
    <t>40705810949770002189</t>
  </si>
  <si>
    <t>01.04.2017</t>
  </si>
  <si>
    <t>ТСЖ "АКВАМАРИН"</t>
  </si>
  <si>
    <t>40705810049230080156</t>
  </si>
  <si>
    <t>40705810549230080164</t>
  </si>
  <si>
    <t>ТСЖ "ОЛИМП"</t>
  </si>
  <si>
    <t>16А</t>
  </si>
  <si>
    <t>40705810449230080167</t>
  </si>
  <si>
    <t>40705810049230080211</t>
  </si>
  <si>
    <t>01.04.2015</t>
  </si>
  <si>
    <t>ТСЖ "СОЗВЕЗДИЕ"</t>
  </si>
  <si>
    <t>20А</t>
  </si>
  <si>
    <t>40705810649230080161</t>
  </si>
  <si>
    <t>ТСЖ "БРИГАНТИНА"</t>
  </si>
  <si>
    <t>40705810149230080140</t>
  </si>
  <si>
    <t>ТСЖ "ЛАВИНА"</t>
  </si>
  <si>
    <t>ОАО УралСиб</t>
  </si>
  <si>
    <t>40705810301230000002</t>
  </si>
  <si>
    <t>ТСЖ "КАСКАД"</t>
  </si>
  <si>
    <t>40705810649230080200</t>
  </si>
  <si>
    <t>ТСЖ "КВАРТАЛ"</t>
  </si>
  <si>
    <t>40705810049230000039</t>
  </si>
  <si>
    <t>ТСЖ "СОГЛАСИЕ"</t>
  </si>
  <si>
    <t>40705810849230080217</t>
  </si>
  <si>
    <t>Специалист</t>
  </si>
  <si>
    <t>М.Е.Мусатова</t>
  </si>
  <si>
    <t>8(34256)50257</t>
  </si>
  <si>
    <t>Волго-Вятский банк ПАО Сбербанк</t>
  </si>
  <si>
    <t>40705810349770001667</t>
  </si>
  <si>
    <t>40705810849230080136</t>
  </si>
  <si>
    <t>3Г</t>
  </si>
  <si>
    <t>40705810249230080163</t>
  </si>
  <si>
    <t>ПАО Россельхозбанк</t>
  </si>
  <si>
    <t>40705810049770001556</t>
  </si>
  <si>
    <t>22а</t>
  </si>
  <si>
    <t>40705810949230000016</t>
  </si>
  <si>
    <t>40705810649230080226</t>
  </si>
  <si>
    <t>26а</t>
  </si>
  <si>
    <t>40705810349230080225</t>
  </si>
  <si>
    <t>40705810049230080130</t>
  </si>
  <si>
    <t>9а</t>
  </si>
  <si>
    <t>40705810449230000011</t>
  </si>
  <si>
    <t>40705810949230080162</t>
  </si>
  <si>
    <t>40705810649230080132</t>
  </si>
  <si>
    <t>40705810149770000716</t>
  </si>
  <si>
    <t>40705810849770004339</t>
  </si>
  <si>
    <t>40705810449770001583</t>
  </si>
  <si>
    <t>ТСЖ "МЕТАЛЛУРГ - 4"</t>
  </si>
  <si>
    <t>21.02.2016</t>
  </si>
  <si>
    <t>по состоянию на  21 марта 2021 г.</t>
  </si>
  <si>
    <t>по состоянию на  21 марта 2021г.</t>
  </si>
  <si>
    <t>по состоянию на  21 марта  2021 г.</t>
  </si>
  <si>
    <t>по состоянию на  21 МАРТА 2021г.</t>
  </si>
  <si>
    <t>по состоянию на  21 МАРТА 2021 г.</t>
  </si>
  <si>
    <t>по состоянию на  21 МАРТА  2021г.</t>
  </si>
  <si>
    <t>по состоянию на  21 марта  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</si>
</sst>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9"/>
      <color theme="10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8">
    <xf numFmtId="0" fontId="0" fillId="0" borderId="0" xfId="0"/>
    <xf numFmtId="0" fontId="5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center" vertical="top" wrapText="1"/>
    </xf>
    <xf numFmtId="0" fontId="2" fillId="0" borderId="0" xfId="0" applyFont="1"/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horizontal="left" vertical="top"/>
    </xf>
    <xf numFmtId="49" fontId="7" fillId="0" borderId="1" xfId="0" applyNumberFormat="1" applyFont="1" applyBorder="1" applyAlignment="1">
      <alignment wrapText="1"/>
    </xf>
    <xf numFmtId="49" fontId="7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14" fontId="7" fillId="0" borderId="1" xfId="0" applyNumberFormat="1" applyFont="1" applyBorder="1" applyAlignment="1">
      <alignment horizontal="left"/>
    </xf>
    <xf numFmtId="14" fontId="7" fillId="0" borderId="1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7" fillId="0" borderId="0" xfId="0" applyFont="1"/>
    <xf numFmtId="0" fontId="7" fillId="0" borderId="0" xfId="0" applyFont="1" applyAlignment="1">
      <alignment horizontal="right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left"/>
    </xf>
    <xf numFmtId="0" fontId="8" fillId="0" borderId="0" xfId="1" applyFont="1" applyAlignment="1">
      <alignment horizontal="right"/>
    </xf>
    <xf numFmtId="0" fontId="9" fillId="0" borderId="0" xfId="0" applyFont="1"/>
    <xf numFmtId="0" fontId="7" fillId="0" borderId="0" xfId="0" applyFont="1" applyAlignment="1">
      <alignment horizontal="right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2" xfId="0" applyFont="1" applyBorder="1"/>
    <xf numFmtId="0" fontId="7" fillId="0" borderId="0" xfId="0" applyFont="1" applyAlignment="1"/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/>
    <xf numFmtId="0" fontId="7" fillId="0" borderId="0" xfId="0" applyFont="1" applyAlignment="1">
      <alignment horizontal="center"/>
    </xf>
    <xf numFmtId="164" fontId="0" fillId="0" borderId="0" xfId="0" applyNumberFormat="1"/>
    <xf numFmtId="0" fontId="7" fillId="0" borderId="0" xfId="0" applyFont="1" applyBorder="1" applyAlignment="1">
      <alignment horizontal="center" vertical="center" wrapText="1"/>
    </xf>
    <xf numFmtId="164" fontId="7" fillId="0" borderId="0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14" fontId="7" fillId="0" borderId="2" xfId="0" applyNumberFormat="1" applyFont="1" applyBorder="1" applyAlignme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49" fontId="7" fillId="0" borderId="1" xfId="0" applyNumberFormat="1" applyFont="1" applyBorder="1" applyAlignment="1">
      <alignment vertical="center" wrapText="1"/>
    </xf>
    <xf numFmtId="4" fontId="1" fillId="2" borderId="1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/>
    </xf>
    <xf numFmtId="4" fontId="10" fillId="2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4" fontId="0" fillId="0" borderId="0" xfId="0" applyNumberFormat="1"/>
    <xf numFmtId="4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/>
    </xf>
    <xf numFmtId="4" fontId="1" fillId="2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wrapText="1"/>
    </xf>
    <xf numFmtId="4" fontId="1" fillId="2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7" fillId="0" borderId="1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4" fontId="3" fillId="0" borderId="0" xfId="0" applyNumberFormat="1" applyFont="1"/>
    <xf numFmtId="49" fontId="7" fillId="0" borderId="1" xfId="0" applyNumberFormat="1" applyFont="1" applyBorder="1" applyAlignment="1">
      <alignment horizontal="left" vertical="center" wrapText="1"/>
    </xf>
    <xf numFmtId="4" fontId="7" fillId="0" borderId="0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7" fillId="0" borderId="5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7" fillId="0" borderId="4" xfId="0" applyNumberFormat="1" applyFont="1" applyBorder="1" applyAlignment="1">
      <alignment horizontal="left"/>
    </xf>
    <xf numFmtId="0" fontId="7" fillId="0" borderId="4" xfId="0" applyFont="1" applyBorder="1" applyAlignment="1">
      <alignment horizontal="left"/>
    </xf>
    <xf numFmtId="164" fontId="7" fillId="0" borderId="3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right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9"/>
  <sheetViews>
    <sheetView tabSelected="1" topLeftCell="D52" zoomScale="70" zoomScaleNormal="70" workbookViewId="0">
      <selection activeCell="S63" sqref="S63"/>
    </sheetView>
  </sheetViews>
  <sheetFormatPr defaultRowHeight="15" x14ac:dyDescent="0.25"/>
  <cols>
    <col min="1" max="1" width="9.140625" style="2"/>
    <col min="2" max="2" width="10.7109375" style="2" customWidth="1"/>
    <col min="3" max="3" width="12" style="2" customWidth="1"/>
    <col min="4" max="4" width="14.28515625" style="2" customWidth="1"/>
    <col min="5" max="5" width="9" style="2" customWidth="1"/>
    <col min="6" max="6" width="12.85546875" style="2" customWidth="1"/>
    <col min="7" max="7" width="9.5703125" style="2" customWidth="1"/>
    <col min="8" max="8" width="14.42578125" style="2" customWidth="1"/>
    <col min="9" max="9" width="18.5703125" style="2" customWidth="1"/>
    <col min="10" max="10" width="10.7109375" style="2" customWidth="1"/>
    <col min="11" max="14" width="15.7109375" style="2" customWidth="1"/>
    <col min="15" max="15" width="17.28515625" style="2" customWidth="1"/>
    <col min="16" max="19" width="15.7109375" style="2" customWidth="1"/>
    <col min="20" max="20" width="15" style="2" customWidth="1"/>
    <col min="21" max="21" width="17.140625" style="2" customWidth="1"/>
    <col min="22" max="16384" width="9.140625" style="2"/>
  </cols>
  <sheetData>
    <row r="1" spans="1:21" ht="15.75" x14ac:dyDescent="0.25">
      <c r="A1" s="76" t="s">
        <v>1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</row>
    <row r="2" spans="1:21" ht="15.75" x14ac:dyDescent="0.25">
      <c r="A2" s="76" t="s">
        <v>2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</row>
    <row r="3" spans="1:21" ht="15.75" x14ac:dyDescent="0.25">
      <c r="A3" s="76" t="s">
        <v>3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</row>
    <row r="4" spans="1:21" ht="15.75" x14ac:dyDescent="0.25">
      <c r="A4" s="77" t="s">
        <v>175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</row>
    <row r="5" spans="1:21" ht="18.75" x14ac:dyDescent="0.3">
      <c r="A5" s="1"/>
      <c r="I5" s="11"/>
      <c r="J5" s="10"/>
      <c r="K5" s="12" t="s">
        <v>29</v>
      </c>
    </row>
    <row r="6" spans="1:21" ht="15.75" x14ac:dyDescent="0.25">
      <c r="A6" s="5" t="s">
        <v>4</v>
      </c>
      <c r="B6" s="5"/>
      <c r="C6" s="5"/>
      <c r="D6" s="5"/>
      <c r="E6" s="82" t="s">
        <v>34</v>
      </c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</row>
    <row r="7" spans="1:21" ht="15.75" x14ac:dyDescent="0.25">
      <c r="A7" s="5" t="s">
        <v>5</v>
      </c>
      <c r="B7" s="5"/>
      <c r="C7" s="5"/>
      <c r="D7" s="5"/>
      <c r="E7" s="83">
        <v>5921022198</v>
      </c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</row>
    <row r="9" spans="1:21" ht="46.5" customHeight="1" x14ac:dyDescent="0.25">
      <c r="A9" s="71" t="s">
        <v>6</v>
      </c>
      <c r="B9" s="71" t="s">
        <v>0</v>
      </c>
      <c r="C9" s="71"/>
      <c r="D9" s="71"/>
      <c r="E9" s="71"/>
      <c r="F9" s="71" t="s">
        <v>21</v>
      </c>
      <c r="G9" s="74" t="s">
        <v>22</v>
      </c>
      <c r="H9" s="71" t="s">
        <v>11</v>
      </c>
      <c r="I9" s="71" t="s">
        <v>12</v>
      </c>
      <c r="J9" s="71" t="s">
        <v>23</v>
      </c>
      <c r="K9" s="78" t="s">
        <v>24</v>
      </c>
      <c r="L9" s="79"/>
      <c r="M9" s="80" t="s">
        <v>25</v>
      </c>
      <c r="N9" s="81"/>
      <c r="O9" s="71" t="s">
        <v>28</v>
      </c>
      <c r="P9" s="74" t="s">
        <v>31</v>
      </c>
      <c r="Q9" s="74" t="s">
        <v>30</v>
      </c>
      <c r="R9" s="71" t="s">
        <v>33</v>
      </c>
      <c r="S9" s="71" t="s">
        <v>13</v>
      </c>
      <c r="T9" s="3"/>
      <c r="U9" s="3"/>
    </row>
    <row r="10" spans="1:21" ht="260.25" customHeight="1" x14ac:dyDescent="0.25">
      <c r="A10" s="71"/>
      <c r="B10" s="4" t="s">
        <v>7</v>
      </c>
      <c r="C10" s="4" t="s">
        <v>8</v>
      </c>
      <c r="D10" s="4" t="s">
        <v>9</v>
      </c>
      <c r="E10" s="4" t="s">
        <v>10</v>
      </c>
      <c r="F10" s="71"/>
      <c r="G10" s="75"/>
      <c r="H10" s="71"/>
      <c r="I10" s="71"/>
      <c r="J10" s="71"/>
      <c r="K10" s="9" t="s">
        <v>26</v>
      </c>
      <c r="L10" s="9" t="s">
        <v>27</v>
      </c>
      <c r="M10" s="9" t="s">
        <v>26</v>
      </c>
      <c r="N10" s="9" t="s">
        <v>27</v>
      </c>
      <c r="O10" s="71"/>
      <c r="P10" s="75"/>
      <c r="Q10" s="75"/>
      <c r="R10" s="71"/>
      <c r="S10" s="71"/>
      <c r="T10" s="3"/>
      <c r="U10" s="3"/>
    </row>
    <row r="11" spans="1:21" ht="17.25" customHeight="1" x14ac:dyDescent="0.25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  <c r="I11" s="6">
        <v>9</v>
      </c>
      <c r="J11" s="6">
        <v>10</v>
      </c>
      <c r="K11" s="6">
        <v>11</v>
      </c>
      <c r="L11" s="6">
        <v>12</v>
      </c>
      <c r="M11" s="6">
        <v>13</v>
      </c>
      <c r="N11" s="6">
        <v>14</v>
      </c>
      <c r="O11" s="6">
        <v>15</v>
      </c>
      <c r="P11" s="6">
        <v>16</v>
      </c>
      <c r="Q11" s="6">
        <v>17</v>
      </c>
      <c r="R11" s="6">
        <v>18</v>
      </c>
      <c r="S11" s="6">
        <v>19</v>
      </c>
      <c r="T11" s="3"/>
      <c r="U11" s="3"/>
    </row>
    <row r="12" spans="1:21" ht="43.5" customHeight="1" x14ac:dyDescent="0.25">
      <c r="A12" s="43">
        <v>2866</v>
      </c>
      <c r="B12" s="7" t="s">
        <v>35</v>
      </c>
      <c r="C12" s="7" t="s">
        <v>36</v>
      </c>
      <c r="D12" s="7" t="s">
        <v>37</v>
      </c>
      <c r="E12" s="6">
        <v>1</v>
      </c>
      <c r="F12" s="6">
        <v>3411.3</v>
      </c>
      <c r="G12" s="6">
        <v>9.73</v>
      </c>
      <c r="H12" s="45" t="s">
        <v>147</v>
      </c>
      <c r="I12" s="45" t="s">
        <v>98</v>
      </c>
      <c r="J12" s="45" t="s">
        <v>100</v>
      </c>
      <c r="K12" s="52">
        <v>1924075.55</v>
      </c>
      <c r="L12" s="52">
        <f>F12*G12*3</f>
        <v>99575.847000000009</v>
      </c>
      <c r="M12" s="52">
        <v>1677013.54</v>
      </c>
      <c r="N12" s="52">
        <v>85390.74</v>
      </c>
      <c r="O12" s="52">
        <f>K12-M12</f>
        <v>247062.01</v>
      </c>
      <c r="P12" s="52">
        <v>1448297</v>
      </c>
      <c r="Q12" s="52" t="s">
        <v>40</v>
      </c>
      <c r="R12" s="52" t="s">
        <v>40</v>
      </c>
      <c r="S12" s="54">
        <v>228716.33</v>
      </c>
      <c r="T12" s="51">
        <f>S12+P12</f>
        <v>1677013.33</v>
      </c>
      <c r="U12" s="51">
        <f>S12+P12+O12</f>
        <v>1924075.34</v>
      </c>
    </row>
    <row r="13" spans="1:21" ht="42" customHeight="1" x14ac:dyDescent="0.25">
      <c r="A13" s="44">
        <v>2388</v>
      </c>
      <c r="B13" s="14" t="s">
        <v>35</v>
      </c>
      <c r="C13" s="14" t="s">
        <v>36</v>
      </c>
      <c r="D13" s="14" t="s">
        <v>37</v>
      </c>
      <c r="E13" s="15">
        <v>3</v>
      </c>
      <c r="F13" s="15">
        <v>3099.9</v>
      </c>
      <c r="G13" s="6">
        <v>9.73</v>
      </c>
      <c r="H13" s="45" t="s">
        <v>147</v>
      </c>
      <c r="I13" s="13" t="s">
        <v>99</v>
      </c>
      <c r="J13" s="13" t="s">
        <v>101</v>
      </c>
      <c r="K13" s="57">
        <v>1967506</v>
      </c>
      <c r="L13" s="52">
        <f t="shared" ref="L13:L70" si="0">F13*G13*3</f>
        <v>90486.081000000006</v>
      </c>
      <c r="M13" s="57">
        <v>1640677</v>
      </c>
      <c r="N13" s="57">
        <v>87990</v>
      </c>
      <c r="O13" s="52">
        <f>K13-M13</f>
        <v>326829</v>
      </c>
      <c r="P13" s="57">
        <v>1617469</v>
      </c>
      <c r="Q13" s="57" t="s">
        <v>40</v>
      </c>
      <c r="R13" s="52" t="s">
        <v>40</v>
      </c>
      <c r="S13" s="58">
        <v>23207.759999999998</v>
      </c>
      <c r="T13" s="51">
        <f t="shared" ref="T13:T70" si="1">S13+P13</f>
        <v>1640676.76</v>
      </c>
      <c r="U13" s="51">
        <f t="shared" ref="U13:U70" si="2">S13+P13+O13</f>
        <v>1967505.76</v>
      </c>
    </row>
    <row r="14" spans="1:21" ht="39" customHeight="1" x14ac:dyDescent="0.25">
      <c r="A14" s="6">
        <v>3135</v>
      </c>
      <c r="B14" s="7" t="s">
        <v>35</v>
      </c>
      <c r="C14" s="7" t="s">
        <v>36</v>
      </c>
      <c r="D14" s="7" t="s">
        <v>37</v>
      </c>
      <c r="E14" s="6">
        <v>5</v>
      </c>
      <c r="F14" s="6">
        <v>3180</v>
      </c>
      <c r="G14" s="6">
        <v>9.73</v>
      </c>
      <c r="H14" s="45" t="s">
        <v>147</v>
      </c>
      <c r="I14" s="7" t="s">
        <v>46</v>
      </c>
      <c r="J14" s="45" t="s">
        <v>39</v>
      </c>
      <c r="K14" s="52">
        <v>1823726.2</v>
      </c>
      <c r="L14" s="52">
        <f t="shared" si="0"/>
        <v>92824.200000000012</v>
      </c>
      <c r="M14" s="52">
        <v>1465740</v>
      </c>
      <c r="N14" s="52">
        <v>105385.43</v>
      </c>
      <c r="O14" s="52">
        <f t="shared" ref="O14:O70" si="3">K14-M14</f>
        <v>357986.19999999995</v>
      </c>
      <c r="P14" s="52">
        <v>1115027.3400000001</v>
      </c>
      <c r="Q14" s="52" t="s">
        <v>40</v>
      </c>
      <c r="R14" s="52" t="s">
        <v>40</v>
      </c>
      <c r="S14" s="54">
        <v>350712.6</v>
      </c>
      <c r="T14" s="51">
        <f t="shared" si="1"/>
        <v>1465739.94</v>
      </c>
      <c r="U14" s="51">
        <f t="shared" si="2"/>
        <v>1823726.14</v>
      </c>
    </row>
    <row r="15" spans="1:21" ht="36" customHeight="1" x14ac:dyDescent="0.25">
      <c r="A15" s="15">
        <v>2534</v>
      </c>
      <c r="B15" s="14" t="s">
        <v>35</v>
      </c>
      <c r="C15" s="14" t="s">
        <v>36</v>
      </c>
      <c r="D15" s="14" t="s">
        <v>37</v>
      </c>
      <c r="E15" s="15">
        <v>7</v>
      </c>
      <c r="F15" s="15">
        <v>3225.3</v>
      </c>
      <c r="G15" s="6">
        <v>9.73</v>
      </c>
      <c r="H15" s="45" t="s">
        <v>147</v>
      </c>
      <c r="I15" s="13" t="s">
        <v>44</v>
      </c>
      <c r="J15" s="13" t="s">
        <v>102</v>
      </c>
      <c r="K15" s="57">
        <v>2158013.77</v>
      </c>
      <c r="L15" s="52">
        <f t="shared" si="0"/>
        <v>94146.507000000012</v>
      </c>
      <c r="M15" s="57">
        <v>1680968.22</v>
      </c>
      <c r="N15" s="57">
        <v>80306.69</v>
      </c>
      <c r="O15" s="52">
        <f t="shared" si="3"/>
        <v>477045.55000000005</v>
      </c>
      <c r="P15" s="57">
        <v>795472.4</v>
      </c>
      <c r="Q15" s="57" t="s">
        <v>40</v>
      </c>
      <c r="R15" s="52" t="s">
        <v>40</v>
      </c>
      <c r="S15" s="58">
        <v>885495.75</v>
      </c>
      <c r="T15" s="51">
        <f t="shared" si="1"/>
        <v>1680968.15</v>
      </c>
      <c r="U15" s="51">
        <f t="shared" si="2"/>
        <v>2158013.7000000002</v>
      </c>
    </row>
    <row r="16" spans="1:21" ht="36" x14ac:dyDescent="0.25">
      <c r="A16" s="16">
        <v>3049</v>
      </c>
      <c r="B16" s="14" t="s">
        <v>35</v>
      </c>
      <c r="C16" s="14" t="s">
        <v>36</v>
      </c>
      <c r="D16" s="14" t="s">
        <v>37</v>
      </c>
      <c r="E16" s="50">
        <v>9</v>
      </c>
      <c r="F16" s="16">
        <v>3420.2</v>
      </c>
      <c r="G16" s="6">
        <v>9.73</v>
      </c>
      <c r="H16" s="45" t="s">
        <v>147</v>
      </c>
      <c r="I16" s="13" t="s">
        <v>45</v>
      </c>
      <c r="J16" s="17">
        <v>42430</v>
      </c>
      <c r="K16" s="39">
        <v>1973284.47</v>
      </c>
      <c r="L16" s="52">
        <f t="shared" si="0"/>
        <v>99835.638000000006</v>
      </c>
      <c r="M16" s="39">
        <v>1660292.18</v>
      </c>
      <c r="N16" s="39">
        <v>85179.81</v>
      </c>
      <c r="O16" s="38">
        <f t="shared" si="3"/>
        <v>312992.29000000004</v>
      </c>
      <c r="P16" s="39">
        <v>1627206.9</v>
      </c>
      <c r="Q16" s="40" t="s">
        <v>40</v>
      </c>
      <c r="R16" s="38" t="s">
        <v>40</v>
      </c>
      <c r="S16" s="46">
        <v>33085.279999999999</v>
      </c>
      <c r="T16" s="51">
        <f t="shared" si="1"/>
        <v>1660292.18</v>
      </c>
      <c r="U16" s="51">
        <f t="shared" si="2"/>
        <v>1973284.47</v>
      </c>
    </row>
    <row r="17" spans="1:21" ht="36" x14ac:dyDescent="0.25">
      <c r="A17" s="16">
        <v>4221</v>
      </c>
      <c r="B17" s="16" t="s">
        <v>35</v>
      </c>
      <c r="C17" s="16" t="s">
        <v>36</v>
      </c>
      <c r="D17" s="16" t="s">
        <v>41</v>
      </c>
      <c r="E17" s="16" t="s">
        <v>42</v>
      </c>
      <c r="F17" s="16">
        <v>3384.2</v>
      </c>
      <c r="G17" s="6">
        <v>9.73</v>
      </c>
      <c r="H17" s="45" t="s">
        <v>147</v>
      </c>
      <c r="I17" s="13" t="s">
        <v>43</v>
      </c>
      <c r="J17" s="18">
        <v>42856</v>
      </c>
      <c r="K17" s="39">
        <v>1695941.33</v>
      </c>
      <c r="L17" s="52">
        <f t="shared" si="0"/>
        <v>98784.79800000001</v>
      </c>
      <c r="M17" s="39">
        <v>1341837.56</v>
      </c>
      <c r="N17" s="39">
        <v>96929.85</v>
      </c>
      <c r="O17" s="52">
        <f t="shared" si="3"/>
        <v>354103.77</v>
      </c>
      <c r="P17" s="39">
        <v>1152879</v>
      </c>
      <c r="Q17" s="40" t="s">
        <v>40</v>
      </c>
      <c r="R17" s="38" t="s">
        <v>40</v>
      </c>
      <c r="S17" s="46">
        <v>188958.1</v>
      </c>
      <c r="T17" s="51">
        <f t="shared" si="1"/>
        <v>1341837.1000000001</v>
      </c>
      <c r="U17" s="51">
        <f t="shared" si="2"/>
        <v>1695940.87</v>
      </c>
    </row>
    <row r="18" spans="1:21" ht="39.75" customHeight="1" x14ac:dyDescent="0.25">
      <c r="A18" s="16"/>
      <c r="B18" s="16" t="s">
        <v>35</v>
      </c>
      <c r="C18" s="16" t="s">
        <v>36</v>
      </c>
      <c r="D18" s="16" t="s">
        <v>41</v>
      </c>
      <c r="E18" s="16" t="s">
        <v>150</v>
      </c>
      <c r="F18" s="16">
        <v>4597.75</v>
      </c>
      <c r="G18" s="6">
        <v>9.73</v>
      </c>
      <c r="H18" s="45" t="s">
        <v>147</v>
      </c>
      <c r="I18" s="13" t="s">
        <v>151</v>
      </c>
      <c r="J18" s="18">
        <v>42036</v>
      </c>
      <c r="K18" s="39">
        <v>2794778.26</v>
      </c>
      <c r="L18" s="52">
        <f t="shared" si="0"/>
        <v>134208.32250000001</v>
      </c>
      <c r="M18" s="39">
        <v>2512833.75</v>
      </c>
      <c r="N18" s="39">
        <v>153378.13</v>
      </c>
      <c r="O18" s="52">
        <f t="shared" si="3"/>
        <v>281944.50999999978</v>
      </c>
      <c r="P18" s="41">
        <v>1859281</v>
      </c>
      <c r="Q18" s="40" t="s">
        <v>40</v>
      </c>
      <c r="R18" s="38" t="s">
        <v>40</v>
      </c>
      <c r="S18" s="46">
        <v>653552.37</v>
      </c>
      <c r="T18" s="51">
        <f t="shared" si="1"/>
        <v>2512833.37</v>
      </c>
      <c r="U18" s="51">
        <f t="shared" si="2"/>
        <v>2794777.88</v>
      </c>
    </row>
    <row r="19" spans="1:21" ht="36" x14ac:dyDescent="0.25">
      <c r="A19" s="6">
        <v>2382</v>
      </c>
      <c r="B19" s="7" t="s">
        <v>35</v>
      </c>
      <c r="C19" s="7" t="s">
        <v>36</v>
      </c>
      <c r="D19" s="7" t="s">
        <v>41</v>
      </c>
      <c r="E19" s="6">
        <v>7</v>
      </c>
      <c r="F19" s="6">
        <v>4576.3</v>
      </c>
      <c r="G19" s="6">
        <v>9.73</v>
      </c>
      <c r="H19" s="45" t="s">
        <v>147</v>
      </c>
      <c r="I19" s="7" t="s">
        <v>109</v>
      </c>
      <c r="J19" s="7" t="s">
        <v>101</v>
      </c>
      <c r="K19" s="38">
        <v>2877044.7</v>
      </c>
      <c r="L19" s="52">
        <f t="shared" si="0"/>
        <v>133582.19700000001</v>
      </c>
      <c r="M19" s="38">
        <v>2483724.5</v>
      </c>
      <c r="N19" s="38">
        <v>131638.82</v>
      </c>
      <c r="O19" s="38">
        <f>K19-M19</f>
        <v>393320.20000000019</v>
      </c>
      <c r="P19" s="38">
        <v>1096744</v>
      </c>
      <c r="Q19" s="38" t="s">
        <v>40</v>
      </c>
      <c r="R19" s="38" t="s">
        <v>40</v>
      </c>
      <c r="S19" s="47">
        <v>1386980.46</v>
      </c>
      <c r="T19" s="51">
        <f t="shared" si="1"/>
        <v>2483724.46</v>
      </c>
      <c r="U19" s="51">
        <f t="shared" si="2"/>
        <v>2877044.66</v>
      </c>
    </row>
    <row r="20" spans="1:21" ht="36" x14ac:dyDescent="0.25">
      <c r="A20" s="6">
        <v>2394</v>
      </c>
      <c r="B20" s="7" t="s">
        <v>35</v>
      </c>
      <c r="C20" s="7" t="s">
        <v>36</v>
      </c>
      <c r="D20" s="7" t="s">
        <v>41</v>
      </c>
      <c r="E20" s="6" t="s">
        <v>105</v>
      </c>
      <c r="F20" s="6">
        <v>3420.4</v>
      </c>
      <c r="G20" s="6">
        <v>9.73</v>
      </c>
      <c r="H20" s="45" t="s">
        <v>147</v>
      </c>
      <c r="I20" s="7" t="s">
        <v>110</v>
      </c>
      <c r="J20" s="7" t="s">
        <v>111</v>
      </c>
      <c r="K20" s="38">
        <v>2097415.98</v>
      </c>
      <c r="L20" s="52">
        <f t="shared" si="0"/>
        <v>99841.476000000024</v>
      </c>
      <c r="M20" s="52">
        <v>1853124.32</v>
      </c>
      <c r="N20" s="52">
        <v>90548.32</v>
      </c>
      <c r="O20" s="38">
        <f t="shared" ref="O20:O21" si="4">K20-M20</f>
        <v>244291.65999999992</v>
      </c>
      <c r="P20" s="38">
        <v>646454.07999999996</v>
      </c>
      <c r="Q20" s="38" t="s">
        <v>40</v>
      </c>
      <c r="R20" s="38" t="s">
        <v>40</v>
      </c>
      <c r="S20" s="47">
        <v>1206670.3600000001</v>
      </c>
      <c r="T20" s="51">
        <f t="shared" si="1"/>
        <v>1853124.44</v>
      </c>
      <c r="U20" s="51">
        <f t="shared" si="2"/>
        <v>2097416.0999999996</v>
      </c>
    </row>
    <row r="21" spans="1:21" ht="24" x14ac:dyDescent="0.25">
      <c r="A21" s="16">
        <v>679</v>
      </c>
      <c r="B21" s="7" t="s">
        <v>35</v>
      </c>
      <c r="C21" s="7" t="s">
        <v>36</v>
      </c>
      <c r="D21" s="7" t="s">
        <v>41</v>
      </c>
      <c r="E21" s="59" t="s">
        <v>106</v>
      </c>
      <c r="F21" s="6">
        <v>3403.4</v>
      </c>
      <c r="G21" s="6">
        <v>9.73</v>
      </c>
      <c r="H21" s="45" t="s">
        <v>152</v>
      </c>
      <c r="I21" s="7" t="s">
        <v>108</v>
      </c>
      <c r="J21" s="18">
        <v>42036</v>
      </c>
      <c r="K21" s="39">
        <v>2104492.37</v>
      </c>
      <c r="L21" s="52">
        <f t="shared" si="0"/>
        <v>99345.246000000014</v>
      </c>
      <c r="M21" s="39">
        <v>1994712.16</v>
      </c>
      <c r="N21" s="39">
        <v>112931.05</v>
      </c>
      <c r="O21" s="38">
        <f t="shared" si="4"/>
        <v>109780.2100000002</v>
      </c>
      <c r="P21" s="40">
        <v>408344.98</v>
      </c>
      <c r="Q21" s="38" t="s">
        <v>40</v>
      </c>
      <c r="R21" s="38">
        <v>1625000</v>
      </c>
      <c r="S21" s="49">
        <v>28704.66</v>
      </c>
      <c r="T21" s="51">
        <f>S21+R21+P21</f>
        <v>2062049.64</v>
      </c>
      <c r="U21" s="51">
        <f>S21+P21+O21+R21</f>
        <v>2171829.85</v>
      </c>
    </row>
    <row r="22" spans="1:21" ht="36" x14ac:dyDescent="0.25">
      <c r="A22" s="16">
        <v>4251</v>
      </c>
      <c r="B22" s="16" t="s">
        <v>35</v>
      </c>
      <c r="C22" s="16" t="s">
        <v>36</v>
      </c>
      <c r="D22" s="16" t="s">
        <v>41</v>
      </c>
      <c r="E22" s="16">
        <v>9</v>
      </c>
      <c r="F22" s="16">
        <v>2698.6</v>
      </c>
      <c r="G22" s="6">
        <v>9.73</v>
      </c>
      <c r="H22" s="45" t="s">
        <v>147</v>
      </c>
      <c r="I22" s="13" t="s">
        <v>47</v>
      </c>
      <c r="J22" s="18">
        <v>42036</v>
      </c>
      <c r="K22" s="39">
        <v>1807422.47</v>
      </c>
      <c r="L22" s="52">
        <f t="shared" si="0"/>
        <v>78772.134000000005</v>
      </c>
      <c r="M22" s="39">
        <v>1552115.92</v>
      </c>
      <c r="N22" s="39">
        <v>73366.38</v>
      </c>
      <c r="O22" s="38">
        <f t="shared" si="3"/>
        <v>255306.55000000005</v>
      </c>
      <c r="P22" s="39">
        <v>1160395.57</v>
      </c>
      <c r="Q22" s="40" t="s">
        <v>40</v>
      </c>
      <c r="R22" s="38" t="s">
        <v>40</v>
      </c>
      <c r="S22" s="46">
        <v>391720.35</v>
      </c>
      <c r="T22" s="51">
        <f t="shared" si="1"/>
        <v>1552115.92</v>
      </c>
      <c r="U22" s="51">
        <f t="shared" si="2"/>
        <v>1807422.47</v>
      </c>
    </row>
    <row r="23" spans="1:21" ht="36.75" customHeight="1" x14ac:dyDescent="0.25">
      <c r="A23" s="16">
        <v>677</v>
      </c>
      <c r="B23" s="16" t="s">
        <v>35</v>
      </c>
      <c r="C23" s="16" t="s">
        <v>36</v>
      </c>
      <c r="D23" s="16" t="s">
        <v>41</v>
      </c>
      <c r="E23" s="16" t="s">
        <v>160</v>
      </c>
      <c r="F23" s="16">
        <v>3421.2</v>
      </c>
      <c r="G23" s="6">
        <v>9.73</v>
      </c>
      <c r="H23" s="45" t="s">
        <v>147</v>
      </c>
      <c r="I23" s="13" t="s">
        <v>161</v>
      </c>
      <c r="J23" s="18">
        <v>42036</v>
      </c>
      <c r="K23" s="39">
        <v>1986014.41</v>
      </c>
      <c r="L23" s="52">
        <f t="shared" si="0"/>
        <v>99864.827999999994</v>
      </c>
      <c r="M23" s="39">
        <v>1916663.22</v>
      </c>
      <c r="N23" s="39">
        <v>108082.22</v>
      </c>
      <c r="O23" s="52">
        <f t="shared" si="3"/>
        <v>69351.189999999944</v>
      </c>
      <c r="P23" s="39">
        <v>1084304.05</v>
      </c>
      <c r="Q23" s="40" t="s">
        <v>40</v>
      </c>
      <c r="R23" s="38" t="s">
        <v>40</v>
      </c>
      <c r="S23" s="46">
        <v>832359.18</v>
      </c>
      <c r="T23" s="51">
        <f t="shared" si="1"/>
        <v>1916663.23</v>
      </c>
      <c r="U23" s="51">
        <f t="shared" si="2"/>
        <v>1986014.42</v>
      </c>
    </row>
    <row r="24" spans="1:21" ht="36" x14ac:dyDescent="0.25">
      <c r="A24" s="16">
        <v>2928</v>
      </c>
      <c r="B24" s="16" t="s">
        <v>35</v>
      </c>
      <c r="C24" s="16" t="s">
        <v>36</v>
      </c>
      <c r="D24" s="16" t="s">
        <v>41</v>
      </c>
      <c r="E24" s="16" t="s">
        <v>48</v>
      </c>
      <c r="F24" s="16">
        <v>3429.7</v>
      </c>
      <c r="G24" s="6">
        <v>9.73</v>
      </c>
      <c r="H24" s="45" t="s">
        <v>147</v>
      </c>
      <c r="I24" s="13" t="s">
        <v>49</v>
      </c>
      <c r="J24" s="18">
        <v>42370</v>
      </c>
      <c r="K24" s="39">
        <v>1856648</v>
      </c>
      <c r="L24" s="52">
        <f t="shared" si="0"/>
        <v>100112.943</v>
      </c>
      <c r="M24" s="39">
        <v>1620543.58</v>
      </c>
      <c r="N24" s="39">
        <v>83312.800000000003</v>
      </c>
      <c r="O24" s="52">
        <f t="shared" si="3"/>
        <v>236104.41999999993</v>
      </c>
      <c r="P24" s="39">
        <v>1374228.7</v>
      </c>
      <c r="Q24" s="40" t="s">
        <v>40</v>
      </c>
      <c r="R24" s="38" t="s">
        <v>40</v>
      </c>
      <c r="S24" s="46">
        <v>246314.88</v>
      </c>
      <c r="T24" s="51">
        <f t="shared" si="1"/>
        <v>1620543.58</v>
      </c>
      <c r="U24" s="51">
        <f t="shared" si="2"/>
        <v>1856648</v>
      </c>
    </row>
    <row r="25" spans="1:21" ht="36" x14ac:dyDescent="0.25">
      <c r="A25" s="16">
        <v>2268</v>
      </c>
      <c r="B25" s="16" t="s">
        <v>35</v>
      </c>
      <c r="C25" s="16" t="s">
        <v>36</v>
      </c>
      <c r="D25" s="16" t="s">
        <v>41</v>
      </c>
      <c r="E25" s="16" t="s">
        <v>50</v>
      </c>
      <c r="F25" s="16">
        <v>3386.4</v>
      </c>
      <c r="G25" s="6">
        <v>9.73</v>
      </c>
      <c r="H25" s="45" t="s">
        <v>147</v>
      </c>
      <c r="I25" s="13" t="s">
        <v>51</v>
      </c>
      <c r="J25" s="18">
        <v>42095</v>
      </c>
      <c r="K25" s="39">
        <v>2218236</v>
      </c>
      <c r="L25" s="52">
        <f t="shared" si="0"/>
        <v>98849.016000000018</v>
      </c>
      <c r="M25" s="39">
        <v>1863159</v>
      </c>
      <c r="N25" s="39">
        <v>119116.25</v>
      </c>
      <c r="O25" s="52">
        <f t="shared" si="3"/>
        <v>355077</v>
      </c>
      <c r="P25" s="39">
        <v>1121113.96</v>
      </c>
      <c r="Q25" s="40" t="s">
        <v>40</v>
      </c>
      <c r="R25" s="38" t="s">
        <v>40</v>
      </c>
      <c r="S25" s="46">
        <v>742045</v>
      </c>
      <c r="T25" s="51">
        <f t="shared" si="1"/>
        <v>1863158.96</v>
      </c>
      <c r="U25" s="51">
        <f t="shared" si="2"/>
        <v>2218235.96</v>
      </c>
    </row>
    <row r="26" spans="1:21" ht="36" x14ac:dyDescent="0.25">
      <c r="A26" s="16">
        <v>658</v>
      </c>
      <c r="B26" s="16" t="s">
        <v>35</v>
      </c>
      <c r="C26" s="16" t="s">
        <v>36</v>
      </c>
      <c r="D26" s="16" t="s">
        <v>41</v>
      </c>
      <c r="E26" s="16">
        <v>11</v>
      </c>
      <c r="F26" s="16">
        <v>3318.31</v>
      </c>
      <c r="G26" s="6">
        <v>9.73</v>
      </c>
      <c r="H26" s="45" t="s">
        <v>147</v>
      </c>
      <c r="I26" s="13" t="s">
        <v>53</v>
      </c>
      <c r="J26" s="18">
        <v>42036</v>
      </c>
      <c r="K26" s="39">
        <v>2219439</v>
      </c>
      <c r="L26" s="52">
        <f t="shared" si="0"/>
        <v>96861.468900000007</v>
      </c>
      <c r="M26" s="39">
        <v>1852027</v>
      </c>
      <c r="N26" s="39">
        <v>91123.14</v>
      </c>
      <c r="O26" s="52">
        <f t="shared" si="3"/>
        <v>367412</v>
      </c>
      <c r="P26" s="39">
        <v>1592882.45</v>
      </c>
      <c r="Q26" s="40" t="s">
        <v>40</v>
      </c>
      <c r="R26" s="38" t="s">
        <v>40</v>
      </c>
      <c r="S26" s="46">
        <v>259144.55</v>
      </c>
      <c r="T26" s="51">
        <f t="shared" si="1"/>
        <v>1852027</v>
      </c>
      <c r="U26" s="51">
        <f t="shared" si="2"/>
        <v>2219439</v>
      </c>
    </row>
    <row r="27" spans="1:21" ht="36" x14ac:dyDescent="0.25">
      <c r="A27" s="16">
        <v>2391</v>
      </c>
      <c r="B27" s="16" t="s">
        <v>35</v>
      </c>
      <c r="C27" s="16" t="s">
        <v>36</v>
      </c>
      <c r="D27" s="16" t="s">
        <v>41</v>
      </c>
      <c r="E27" s="16" t="s">
        <v>52</v>
      </c>
      <c r="F27" s="16">
        <v>3335.7</v>
      </c>
      <c r="G27" s="6">
        <v>9.73</v>
      </c>
      <c r="H27" s="45" t="s">
        <v>147</v>
      </c>
      <c r="I27" s="13" t="s">
        <v>54</v>
      </c>
      <c r="J27" s="18">
        <v>42125</v>
      </c>
      <c r="K27" s="39">
        <v>1992580</v>
      </c>
      <c r="L27" s="52">
        <f t="shared" si="0"/>
        <v>97369.082999999999</v>
      </c>
      <c r="M27" s="39">
        <v>1775885</v>
      </c>
      <c r="N27" s="39">
        <v>95046</v>
      </c>
      <c r="O27" s="52">
        <f t="shared" si="3"/>
        <v>216695</v>
      </c>
      <c r="P27" s="39">
        <v>862075</v>
      </c>
      <c r="Q27" s="40" t="s">
        <v>40</v>
      </c>
      <c r="R27" s="38" t="s">
        <v>40</v>
      </c>
      <c r="S27" s="46">
        <v>913811.27</v>
      </c>
      <c r="T27" s="51">
        <f t="shared" si="1"/>
        <v>1775886.27</v>
      </c>
      <c r="U27" s="51">
        <f t="shared" si="2"/>
        <v>1992581.27</v>
      </c>
    </row>
    <row r="28" spans="1:21" ht="36" x14ac:dyDescent="0.25">
      <c r="A28" s="16">
        <v>2376</v>
      </c>
      <c r="B28" s="16" t="s">
        <v>35</v>
      </c>
      <c r="C28" s="16" t="s">
        <v>36</v>
      </c>
      <c r="D28" s="16" t="s">
        <v>41</v>
      </c>
      <c r="E28" s="16" t="s">
        <v>55</v>
      </c>
      <c r="F28" s="16">
        <v>3374.6</v>
      </c>
      <c r="G28" s="6">
        <v>9.73</v>
      </c>
      <c r="H28" s="45" t="s">
        <v>147</v>
      </c>
      <c r="I28" s="13" t="s">
        <v>56</v>
      </c>
      <c r="J28" s="18">
        <v>42125</v>
      </c>
      <c r="K28" s="39">
        <v>2015816</v>
      </c>
      <c r="L28" s="52">
        <f t="shared" si="0"/>
        <v>98504.573999999993</v>
      </c>
      <c r="M28" s="39">
        <v>1717632.27</v>
      </c>
      <c r="N28" s="39">
        <v>76750.5</v>
      </c>
      <c r="O28" s="52">
        <f t="shared" si="3"/>
        <v>298183.73</v>
      </c>
      <c r="P28" s="39">
        <v>802235.59</v>
      </c>
      <c r="Q28" s="40" t="s">
        <v>40</v>
      </c>
      <c r="R28" s="38" t="s">
        <v>40</v>
      </c>
      <c r="S28" s="46">
        <v>915396.6</v>
      </c>
      <c r="T28" s="51">
        <f t="shared" si="1"/>
        <v>1717632.19</v>
      </c>
      <c r="U28" s="51">
        <f t="shared" si="2"/>
        <v>2015815.92</v>
      </c>
    </row>
    <row r="29" spans="1:21" ht="36" x14ac:dyDescent="0.25">
      <c r="A29" s="16">
        <v>2270</v>
      </c>
      <c r="B29" s="16" t="s">
        <v>35</v>
      </c>
      <c r="C29" s="16" t="s">
        <v>36</v>
      </c>
      <c r="D29" s="16" t="s">
        <v>41</v>
      </c>
      <c r="E29" s="16" t="s">
        <v>57</v>
      </c>
      <c r="F29" s="16">
        <v>3401.9</v>
      </c>
      <c r="G29" s="6">
        <v>9.73</v>
      </c>
      <c r="H29" s="45" t="s">
        <v>147</v>
      </c>
      <c r="I29" s="13" t="s">
        <v>58</v>
      </c>
      <c r="J29" s="18">
        <v>42095</v>
      </c>
      <c r="K29" s="39">
        <v>2228750.46</v>
      </c>
      <c r="L29" s="52">
        <f t="shared" si="0"/>
        <v>99301.46100000001</v>
      </c>
      <c r="M29" s="39">
        <v>1852952.68</v>
      </c>
      <c r="N29" s="39">
        <v>111632.68</v>
      </c>
      <c r="O29" s="52">
        <f t="shared" si="3"/>
        <v>375797.78</v>
      </c>
      <c r="P29" s="53">
        <v>1831285</v>
      </c>
      <c r="Q29" s="40" t="s">
        <v>40</v>
      </c>
      <c r="R29" s="38" t="s">
        <v>40</v>
      </c>
      <c r="S29" s="46">
        <v>21667.35</v>
      </c>
      <c r="T29" s="51">
        <f t="shared" si="1"/>
        <v>1852952.35</v>
      </c>
      <c r="U29" s="51">
        <f t="shared" si="2"/>
        <v>2228750.13</v>
      </c>
    </row>
    <row r="30" spans="1:21" ht="36" x14ac:dyDescent="0.25">
      <c r="A30" s="16">
        <v>2272</v>
      </c>
      <c r="B30" s="16" t="s">
        <v>35</v>
      </c>
      <c r="C30" s="16" t="s">
        <v>36</v>
      </c>
      <c r="D30" s="16" t="s">
        <v>41</v>
      </c>
      <c r="E30" s="16">
        <v>15</v>
      </c>
      <c r="F30" s="16">
        <v>3405.7</v>
      </c>
      <c r="G30" s="6">
        <v>9.73</v>
      </c>
      <c r="H30" s="45" t="s">
        <v>147</v>
      </c>
      <c r="I30" s="13" t="s">
        <v>59</v>
      </c>
      <c r="J30" s="18">
        <v>42095</v>
      </c>
      <c r="K30" s="39">
        <v>2206570.38</v>
      </c>
      <c r="L30" s="52">
        <f t="shared" si="0"/>
        <v>99412.383000000002</v>
      </c>
      <c r="M30" s="39">
        <v>1848553.66</v>
      </c>
      <c r="N30" s="39">
        <v>100355.74</v>
      </c>
      <c r="O30" s="38">
        <f t="shared" si="3"/>
        <v>358016.72</v>
      </c>
      <c r="P30" s="39">
        <v>1825860.93</v>
      </c>
      <c r="Q30" s="40" t="s">
        <v>40</v>
      </c>
      <c r="R30" s="38" t="s">
        <v>40</v>
      </c>
      <c r="S30" s="46">
        <v>22692.73</v>
      </c>
      <c r="T30" s="51">
        <f t="shared" si="1"/>
        <v>1848553.66</v>
      </c>
      <c r="U30" s="51">
        <f t="shared" si="2"/>
        <v>2206570.38</v>
      </c>
    </row>
    <row r="31" spans="1:21" ht="36.75" customHeight="1" x14ac:dyDescent="0.25">
      <c r="A31" s="6">
        <v>3763</v>
      </c>
      <c r="B31" s="7" t="s">
        <v>35</v>
      </c>
      <c r="C31" s="7" t="s">
        <v>36</v>
      </c>
      <c r="D31" s="7" t="s">
        <v>113</v>
      </c>
      <c r="E31" s="59">
        <v>4</v>
      </c>
      <c r="F31" s="6">
        <v>3776.7</v>
      </c>
      <c r="G31" s="6">
        <v>9.73</v>
      </c>
      <c r="H31" s="45" t="s">
        <v>147</v>
      </c>
      <c r="I31" s="7" t="s">
        <v>118</v>
      </c>
      <c r="J31" s="7" t="s">
        <v>112</v>
      </c>
      <c r="K31" s="52">
        <v>2048703.87</v>
      </c>
      <c r="L31" s="52">
        <f t="shared" si="0"/>
        <v>110241.87299999999</v>
      </c>
      <c r="M31" s="52">
        <v>1149951.9099999999</v>
      </c>
      <c r="N31" s="52">
        <v>63826.38</v>
      </c>
      <c r="O31" s="52">
        <f>K31-M31</f>
        <v>898751.9600000002</v>
      </c>
      <c r="P31" s="52">
        <v>791937.42</v>
      </c>
      <c r="Q31" s="8" t="s">
        <v>40</v>
      </c>
      <c r="R31" s="8" t="s">
        <v>40</v>
      </c>
      <c r="S31" s="54">
        <v>358014.6</v>
      </c>
      <c r="T31" s="51">
        <f t="shared" si="1"/>
        <v>1149952.02</v>
      </c>
      <c r="U31" s="51">
        <f t="shared" si="2"/>
        <v>2048703.9800000002</v>
      </c>
    </row>
    <row r="32" spans="1:21" ht="35.25" customHeight="1" x14ac:dyDescent="0.25">
      <c r="A32" s="6">
        <v>690</v>
      </c>
      <c r="B32" s="7" t="s">
        <v>35</v>
      </c>
      <c r="C32" s="7" t="s">
        <v>36</v>
      </c>
      <c r="D32" s="7" t="s">
        <v>113</v>
      </c>
      <c r="E32" s="59" t="s">
        <v>114</v>
      </c>
      <c r="F32" s="6">
        <v>3204.2</v>
      </c>
      <c r="G32" s="6">
        <v>9.73</v>
      </c>
      <c r="H32" s="45" t="s">
        <v>147</v>
      </c>
      <c r="I32" s="7" t="s">
        <v>116</v>
      </c>
      <c r="J32" s="7" t="s">
        <v>102</v>
      </c>
      <c r="K32" s="52">
        <v>1981316.99</v>
      </c>
      <c r="L32" s="52">
        <f t="shared" si="0"/>
        <v>93530.597999999998</v>
      </c>
      <c r="M32" s="52">
        <v>1546364.42</v>
      </c>
      <c r="N32" s="52">
        <v>97693</v>
      </c>
      <c r="O32" s="52">
        <f>K32-M32</f>
        <v>434952.57000000007</v>
      </c>
      <c r="P32" s="52">
        <v>801287</v>
      </c>
      <c r="Q32" s="8" t="s">
        <v>40</v>
      </c>
      <c r="R32" s="8" t="s">
        <v>40</v>
      </c>
      <c r="S32" s="54">
        <v>745077.52</v>
      </c>
      <c r="T32" s="51">
        <f t="shared" si="1"/>
        <v>1546364.52</v>
      </c>
      <c r="U32" s="51">
        <f t="shared" si="2"/>
        <v>1981317.09</v>
      </c>
    </row>
    <row r="33" spans="1:21" ht="36" customHeight="1" x14ac:dyDescent="0.25">
      <c r="A33" s="16">
        <v>795</v>
      </c>
      <c r="B33" s="7" t="s">
        <v>35</v>
      </c>
      <c r="C33" s="7" t="s">
        <v>36</v>
      </c>
      <c r="D33" s="7" t="s">
        <v>113</v>
      </c>
      <c r="E33" s="16" t="s">
        <v>115</v>
      </c>
      <c r="F33" s="16">
        <v>3229.1</v>
      </c>
      <c r="G33" s="6">
        <v>9.73</v>
      </c>
      <c r="H33" s="45" t="s">
        <v>147</v>
      </c>
      <c r="I33" s="7" t="s">
        <v>117</v>
      </c>
      <c r="J33" s="17">
        <v>42036</v>
      </c>
      <c r="K33" s="39">
        <v>2160413.4300000002</v>
      </c>
      <c r="L33" s="52">
        <f t="shared" si="0"/>
        <v>94257.429000000004</v>
      </c>
      <c r="M33" s="39">
        <v>1755598</v>
      </c>
      <c r="N33" s="39">
        <v>95584.2</v>
      </c>
      <c r="O33" s="38">
        <f t="shared" ref="O33:O51" si="5">K33-M33</f>
        <v>404815.43000000017</v>
      </c>
      <c r="P33" s="41">
        <v>1732404</v>
      </c>
      <c r="Q33" s="8" t="s">
        <v>40</v>
      </c>
      <c r="R33" s="8" t="s">
        <v>40</v>
      </c>
      <c r="S33" s="48">
        <v>23193.9</v>
      </c>
      <c r="T33" s="51">
        <f t="shared" si="1"/>
        <v>1755597.9</v>
      </c>
      <c r="U33" s="51">
        <f t="shared" si="2"/>
        <v>2160413.33</v>
      </c>
    </row>
    <row r="34" spans="1:21" ht="36" x14ac:dyDescent="0.25">
      <c r="A34" s="16">
        <v>3860</v>
      </c>
      <c r="B34" s="16" t="s">
        <v>35</v>
      </c>
      <c r="C34" s="16" t="s">
        <v>36</v>
      </c>
      <c r="D34" s="16" t="s">
        <v>60</v>
      </c>
      <c r="E34" s="16">
        <v>6</v>
      </c>
      <c r="F34" s="16">
        <v>3409.4</v>
      </c>
      <c r="G34" s="6">
        <v>9.73</v>
      </c>
      <c r="H34" s="45" t="s">
        <v>147</v>
      </c>
      <c r="I34" s="13" t="s">
        <v>61</v>
      </c>
      <c r="J34" s="18">
        <v>42036</v>
      </c>
      <c r="K34" s="39">
        <v>2280996.39</v>
      </c>
      <c r="L34" s="52">
        <f t="shared" si="0"/>
        <v>99520.385999999999</v>
      </c>
      <c r="M34" s="39">
        <v>1839257.49</v>
      </c>
      <c r="N34" s="39">
        <v>91633.88</v>
      </c>
      <c r="O34" s="52">
        <f t="shared" si="5"/>
        <v>441738.90000000014</v>
      </c>
      <c r="P34" s="39">
        <v>1362759</v>
      </c>
      <c r="Q34" s="40" t="s">
        <v>40</v>
      </c>
      <c r="R34" s="38" t="s">
        <v>40</v>
      </c>
      <c r="S34" s="46">
        <v>476498.49</v>
      </c>
      <c r="T34" s="51">
        <f t="shared" si="1"/>
        <v>1839257.49</v>
      </c>
      <c r="U34" s="51">
        <f t="shared" si="2"/>
        <v>2280996.39</v>
      </c>
    </row>
    <row r="35" spans="1:21" ht="36" x14ac:dyDescent="0.25">
      <c r="A35" s="16">
        <v>3717</v>
      </c>
      <c r="B35" s="16" t="s">
        <v>35</v>
      </c>
      <c r="C35" s="16" t="s">
        <v>36</v>
      </c>
      <c r="D35" s="16" t="s">
        <v>60</v>
      </c>
      <c r="E35" s="16" t="s">
        <v>62</v>
      </c>
      <c r="F35" s="16">
        <v>3409</v>
      </c>
      <c r="G35" s="6">
        <v>9.73</v>
      </c>
      <c r="H35" s="45" t="s">
        <v>147</v>
      </c>
      <c r="I35" s="13" t="s">
        <v>63</v>
      </c>
      <c r="J35" s="18">
        <v>42430</v>
      </c>
      <c r="K35" s="39">
        <v>1909240.71</v>
      </c>
      <c r="L35" s="52">
        <f t="shared" si="0"/>
        <v>99508.709999999992</v>
      </c>
      <c r="M35" s="39">
        <v>1569237.83</v>
      </c>
      <c r="N35" s="39">
        <v>101728.31</v>
      </c>
      <c r="O35" s="52">
        <f t="shared" si="5"/>
        <v>340002.87999999989</v>
      </c>
      <c r="P35" s="40">
        <v>459673.86</v>
      </c>
      <c r="Q35" s="40" t="s">
        <v>40</v>
      </c>
      <c r="R35" s="38" t="s">
        <v>40</v>
      </c>
      <c r="S35" s="46">
        <v>1109563.97</v>
      </c>
      <c r="T35" s="51">
        <f t="shared" si="1"/>
        <v>1569237.83</v>
      </c>
      <c r="U35" s="51">
        <f t="shared" si="2"/>
        <v>1909240.71</v>
      </c>
    </row>
    <row r="36" spans="1:21" ht="36" x14ac:dyDescent="0.25">
      <c r="A36" s="16">
        <v>3716</v>
      </c>
      <c r="B36" s="16" t="s">
        <v>35</v>
      </c>
      <c r="C36" s="16" t="s">
        <v>36</v>
      </c>
      <c r="D36" s="16" t="s">
        <v>60</v>
      </c>
      <c r="E36" s="16" t="s">
        <v>64</v>
      </c>
      <c r="F36" s="16">
        <v>3364.9</v>
      </c>
      <c r="G36" s="6">
        <v>9.73</v>
      </c>
      <c r="H36" s="45" t="s">
        <v>147</v>
      </c>
      <c r="I36" s="13" t="s">
        <v>65</v>
      </c>
      <c r="J36" s="18">
        <v>42125</v>
      </c>
      <c r="K36" s="39">
        <v>2181527.9300000002</v>
      </c>
      <c r="L36" s="52">
        <f t="shared" si="0"/>
        <v>98221.431000000011</v>
      </c>
      <c r="M36" s="39">
        <v>1780337.1</v>
      </c>
      <c r="N36" s="39">
        <v>100210.38</v>
      </c>
      <c r="O36" s="52">
        <f t="shared" si="5"/>
        <v>401190.83000000007</v>
      </c>
      <c r="P36" s="55">
        <v>558131</v>
      </c>
      <c r="Q36" s="40" t="s">
        <v>40</v>
      </c>
      <c r="R36" s="38" t="s">
        <v>40</v>
      </c>
      <c r="S36" s="46">
        <v>1222206.1000000001</v>
      </c>
      <c r="T36" s="51">
        <f t="shared" si="1"/>
        <v>1780337.1</v>
      </c>
      <c r="U36" s="51">
        <f t="shared" si="2"/>
        <v>2181527.9300000002</v>
      </c>
    </row>
    <row r="37" spans="1:21" ht="36" x14ac:dyDescent="0.25">
      <c r="A37" s="16">
        <v>2377</v>
      </c>
      <c r="B37" s="16" t="s">
        <v>35</v>
      </c>
      <c r="C37" s="16" t="s">
        <v>36</v>
      </c>
      <c r="D37" s="16" t="s">
        <v>60</v>
      </c>
      <c r="E37" s="16" t="s">
        <v>66</v>
      </c>
      <c r="F37" s="16">
        <v>1596.7</v>
      </c>
      <c r="G37" s="6">
        <v>9.73</v>
      </c>
      <c r="H37" s="45" t="s">
        <v>147</v>
      </c>
      <c r="I37" s="13" t="s">
        <v>67</v>
      </c>
      <c r="J37" s="18">
        <v>42125</v>
      </c>
      <c r="K37" s="39">
        <v>1034837.17</v>
      </c>
      <c r="L37" s="52">
        <f t="shared" si="0"/>
        <v>46607.673000000003</v>
      </c>
      <c r="M37" s="39">
        <v>835139.88</v>
      </c>
      <c r="N37" s="39">
        <v>48880.86</v>
      </c>
      <c r="O37" s="52">
        <f t="shared" si="5"/>
        <v>199697.29000000004</v>
      </c>
      <c r="P37" s="39">
        <v>803061</v>
      </c>
      <c r="Q37" s="40" t="s">
        <v>40</v>
      </c>
      <c r="R37" s="38" t="s">
        <v>40</v>
      </c>
      <c r="S37" s="46">
        <v>32078.880000000001</v>
      </c>
      <c r="T37" s="51">
        <f t="shared" si="1"/>
        <v>835139.88</v>
      </c>
      <c r="U37" s="51">
        <f t="shared" si="2"/>
        <v>1034837.17</v>
      </c>
    </row>
    <row r="38" spans="1:21" ht="36" x14ac:dyDescent="0.25">
      <c r="A38" s="16">
        <v>3715</v>
      </c>
      <c r="B38" s="16" t="s">
        <v>35</v>
      </c>
      <c r="C38" s="16" t="s">
        <v>36</v>
      </c>
      <c r="D38" s="16" t="s">
        <v>60</v>
      </c>
      <c r="E38" s="16">
        <v>10</v>
      </c>
      <c r="F38" s="16">
        <v>3159.4</v>
      </c>
      <c r="G38" s="6">
        <v>9.73</v>
      </c>
      <c r="H38" s="45" t="s">
        <v>147</v>
      </c>
      <c r="I38" s="13" t="s">
        <v>68</v>
      </c>
      <c r="J38" s="18">
        <v>42644</v>
      </c>
      <c r="K38" s="39">
        <v>1655195.02</v>
      </c>
      <c r="L38" s="52">
        <f t="shared" si="0"/>
        <v>92222.886000000013</v>
      </c>
      <c r="M38" s="39">
        <v>1339495.21</v>
      </c>
      <c r="N38" s="39">
        <v>77311.73</v>
      </c>
      <c r="O38" s="52">
        <f t="shared" si="5"/>
        <v>315699.81000000006</v>
      </c>
      <c r="P38" s="39">
        <v>1149466.31</v>
      </c>
      <c r="Q38" s="40" t="s">
        <v>40</v>
      </c>
      <c r="R38" s="38" t="s">
        <v>40</v>
      </c>
      <c r="S38" s="46">
        <v>190028.9</v>
      </c>
      <c r="T38" s="51">
        <f t="shared" si="1"/>
        <v>1339495.21</v>
      </c>
      <c r="U38" s="51">
        <f t="shared" si="2"/>
        <v>1655195.02</v>
      </c>
    </row>
    <row r="39" spans="1:21" ht="36" x14ac:dyDescent="0.25">
      <c r="A39" s="16">
        <v>2533</v>
      </c>
      <c r="B39" s="16" t="s">
        <v>35</v>
      </c>
      <c r="C39" s="16" t="s">
        <v>36</v>
      </c>
      <c r="D39" s="16" t="s">
        <v>60</v>
      </c>
      <c r="E39" s="16" t="s">
        <v>69</v>
      </c>
      <c r="F39" s="16">
        <v>1573.2</v>
      </c>
      <c r="G39" s="6">
        <v>9.73</v>
      </c>
      <c r="H39" s="45" t="s">
        <v>147</v>
      </c>
      <c r="I39" s="13" t="s">
        <v>70</v>
      </c>
      <c r="J39" s="18">
        <v>42186</v>
      </c>
      <c r="K39" s="39">
        <v>1043349.68</v>
      </c>
      <c r="L39" s="52">
        <f t="shared" si="0"/>
        <v>45921.707999999999</v>
      </c>
      <c r="M39" s="39">
        <v>786455.24</v>
      </c>
      <c r="N39" s="39">
        <v>43252.24</v>
      </c>
      <c r="O39" s="52">
        <f t="shared" si="5"/>
        <v>256894.44000000006</v>
      </c>
      <c r="P39" s="39">
        <v>89400</v>
      </c>
      <c r="Q39" s="40" t="s">
        <v>40</v>
      </c>
      <c r="R39" s="38" t="s">
        <v>40</v>
      </c>
      <c r="S39" s="46">
        <v>697055.24</v>
      </c>
      <c r="T39" s="51">
        <f t="shared" si="1"/>
        <v>786455.24</v>
      </c>
      <c r="U39" s="51">
        <f t="shared" si="2"/>
        <v>1043349.68</v>
      </c>
    </row>
    <row r="40" spans="1:21" ht="36" x14ac:dyDescent="0.25">
      <c r="A40" s="16">
        <v>3859</v>
      </c>
      <c r="B40" s="16" t="s">
        <v>35</v>
      </c>
      <c r="C40" s="16" t="s">
        <v>36</v>
      </c>
      <c r="D40" s="16" t="s">
        <v>60</v>
      </c>
      <c r="E40" s="16" t="s">
        <v>71</v>
      </c>
      <c r="F40" s="16">
        <v>1567.8</v>
      </c>
      <c r="G40" s="6">
        <v>9.73</v>
      </c>
      <c r="H40" s="45" t="s">
        <v>147</v>
      </c>
      <c r="I40" s="13" t="s">
        <v>72</v>
      </c>
      <c r="J40" s="18">
        <v>42125</v>
      </c>
      <c r="K40" s="39">
        <v>1016103.94</v>
      </c>
      <c r="L40" s="52">
        <f t="shared" si="0"/>
        <v>45764.081999999995</v>
      </c>
      <c r="M40" s="39">
        <v>843016.44</v>
      </c>
      <c r="N40" s="39">
        <v>40484.43</v>
      </c>
      <c r="O40" s="52">
        <f t="shared" si="5"/>
        <v>173087.5</v>
      </c>
      <c r="P40" s="39">
        <v>285203</v>
      </c>
      <c r="Q40" s="40" t="s">
        <v>40</v>
      </c>
      <c r="R40" s="38" t="s">
        <v>40</v>
      </c>
      <c r="S40" s="46">
        <v>557813.43999999994</v>
      </c>
      <c r="T40" s="51">
        <f t="shared" si="1"/>
        <v>843016.44</v>
      </c>
      <c r="U40" s="51">
        <f t="shared" si="2"/>
        <v>1016103.94</v>
      </c>
    </row>
    <row r="41" spans="1:21" ht="36" x14ac:dyDescent="0.25">
      <c r="A41" s="16">
        <v>2378</v>
      </c>
      <c r="B41" s="16" t="s">
        <v>35</v>
      </c>
      <c r="C41" s="16" t="s">
        <v>36</v>
      </c>
      <c r="D41" s="16" t="s">
        <v>60</v>
      </c>
      <c r="E41" s="16">
        <v>14</v>
      </c>
      <c r="F41" s="16">
        <v>3367.7</v>
      </c>
      <c r="G41" s="6">
        <v>9.73</v>
      </c>
      <c r="H41" s="45" t="s">
        <v>147</v>
      </c>
      <c r="I41" s="13" t="s">
        <v>73</v>
      </c>
      <c r="J41" s="18">
        <v>42125</v>
      </c>
      <c r="K41" s="39">
        <v>2182520</v>
      </c>
      <c r="L41" s="52">
        <f t="shared" si="0"/>
        <v>98303.163</v>
      </c>
      <c r="M41" s="39">
        <v>1844502.37</v>
      </c>
      <c r="N41" s="39">
        <v>100179.42</v>
      </c>
      <c r="O41" s="52">
        <f t="shared" si="5"/>
        <v>338017.62999999989</v>
      </c>
      <c r="P41" s="39">
        <v>1546269.55</v>
      </c>
      <c r="Q41" s="40" t="s">
        <v>40</v>
      </c>
      <c r="R41" s="38" t="s">
        <v>40</v>
      </c>
      <c r="S41" s="46">
        <v>298232.82</v>
      </c>
      <c r="T41" s="51">
        <f t="shared" si="1"/>
        <v>1844502.37</v>
      </c>
      <c r="U41" s="51">
        <f t="shared" si="2"/>
        <v>2182520</v>
      </c>
    </row>
    <row r="42" spans="1:21" ht="36" x14ac:dyDescent="0.25">
      <c r="A42" s="16">
        <v>2199</v>
      </c>
      <c r="B42" s="16" t="s">
        <v>35</v>
      </c>
      <c r="C42" s="16" t="s">
        <v>36</v>
      </c>
      <c r="D42" s="16" t="s">
        <v>60</v>
      </c>
      <c r="E42" s="16" t="s">
        <v>74</v>
      </c>
      <c r="F42" s="16">
        <v>1592</v>
      </c>
      <c r="G42" s="6">
        <v>9.73</v>
      </c>
      <c r="H42" s="45" t="s">
        <v>147</v>
      </c>
      <c r="I42" s="13" t="s">
        <v>75</v>
      </c>
      <c r="J42" s="18">
        <v>42095</v>
      </c>
      <c r="K42" s="39">
        <v>1043132.69</v>
      </c>
      <c r="L42" s="52">
        <f t="shared" si="0"/>
        <v>46470.479999999996</v>
      </c>
      <c r="M42" s="39">
        <v>867492.79</v>
      </c>
      <c r="N42" s="39">
        <v>47542.25</v>
      </c>
      <c r="O42" s="52">
        <f t="shared" si="5"/>
        <v>175639.89999999991</v>
      </c>
      <c r="P42" s="39">
        <v>305043</v>
      </c>
      <c r="Q42" s="40" t="s">
        <v>40</v>
      </c>
      <c r="R42" s="38" t="s">
        <v>40</v>
      </c>
      <c r="S42" s="46">
        <v>562449.79</v>
      </c>
      <c r="T42" s="51">
        <f t="shared" si="1"/>
        <v>867492.79</v>
      </c>
      <c r="U42" s="51">
        <f t="shared" si="2"/>
        <v>1043132.69</v>
      </c>
    </row>
    <row r="43" spans="1:21" ht="42" customHeight="1" x14ac:dyDescent="0.25">
      <c r="A43" s="6">
        <v>169</v>
      </c>
      <c r="B43" s="7" t="s">
        <v>35</v>
      </c>
      <c r="C43" s="7" t="s">
        <v>36</v>
      </c>
      <c r="D43" s="7" t="s">
        <v>113</v>
      </c>
      <c r="E43" s="6">
        <v>16</v>
      </c>
      <c r="F43" s="6">
        <v>3172.6</v>
      </c>
      <c r="G43" s="6">
        <v>9.73</v>
      </c>
      <c r="H43" s="66" t="s">
        <v>38</v>
      </c>
      <c r="I43" s="7" t="s">
        <v>124</v>
      </c>
      <c r="J43" s="7" t="s">
        <v>102</v>
      </c>
      <c r="K43" s="52">
        <v>1875956.19</v>
      </c>
      <c r="L43" s="52">
        <f t="shared" si="0"/>
        <v>92608.194000000003</v>
      </c>
      <c r="M43" s="52">
        <v>1753034.55</v>
      </c>
      <c r="N43" s="52">
        <v>79416.570000000007</v>
      </c>
      <c r="O43" s="52">
        <f>K43-M43</f>
        <v>122921.6399999999</v>
      </c>
      <c r="P43" s="52">
        <v>1070925</v>
      </c>
      <c r="Q43" s="38" t="s">
        <v>40</v>
      </c>
      <c r="R43" s="38" t="s">
        <v>40</v>
      </c>
      <c r="S43" s="54">
        <v>682109.45</v>
      </c>
      <c r="T43" s="51">
        <f t="shared" si="1"/>
        <v>1753034.45</v>
      </c>
      <c r="U43" s="51">
        <f t="shared" si="2"/>
        <v>1875956.0899999999</v>
      </c>
    </row>
    <row r="44" spans="1:21" ht="44.25" customHeight="1" x14ac:dyDescent="0.25">
      <c r="A44" s="6">
        <v>2271</v>
      </c>
      <c r="B44" s="7" t="s">
        <v>35</v>
      </c>
      <c r="C44" s="7" t="s">
        <v>36</v>
      </c>
      <c r="D44" s="7" t="s">
        <v>113</v>
      </c>
      <c r="E44" s="6">
        <v>18</v>
      </c>
      <c r="F44" s="6">
        <v>1609</v>
      </c>
      <c r="G44" s="6">
        <v>9.73</v>
      </c>
      <c r="H44" s="66" t="s">
        <v>38</v>
      </c>
      <c r="I44" s="7" t="s">
        <v>128</v>
      </c>
      <c r="J44" s="7" t="s">
        <v>129</v>
      </c>
      <c r="K44" s="52">
        <v>942516.15</v>
      </c>
      <c r="L44" s="52">
        <f t="shared" si="0"/>
        <v>46966.710000000006</v>
      </c>
      <c r="M44" s="52">
        <v>748691.27</v>
      </c>
      <c r="N44" s="52">
        <v>72627.289999999994</v>
      </c>
      <c r="O44" s="52">
        <f>K44-M44</f>
        <v>193824.88</v>
      </c>
      <c r="P44" s="52">
        <v>186736.22</v>
      </c>
      <c r="Q44" s="38" t="s">
        <v>40</v>
      </c>
      <c r="R44" s="38" t="s">
        <v>40</v>
      </c>
      <c r="S44" s="54">
        <v>561955.04</v>
      </c>
      <c r="T44" s="51">
        <f t="shared" si="1"/>
        <v>748691.26</v>
      </c>
      <c r="U44" s="51">
        <f t="shared" si="2"/>
        <v>942516.14</v>
      </c>
    </row>
    <row r="45" spans="1:21" ht="38.25" customHeight="1" x14ac:dyDescent="0.25">
      <c r="A45" s="16">
        <v>167</v>
      </c>
      <c r="B45" s="16" t="s">
        <v>35</v>
      </c>
      <c r="C45" s="16" t="s">
        <v>36</v>
      </c>
      <c r="D45" s="16" t="s">
        <v>60</v>
      </c>
      <c r="E45" s="16">
        <v>20</v>
      </c>
      <c r="F45" s="16">
        <v>3182.2</v>
      </c>
      <c r="G45" s="6">
        <v>9.73</v>
      </c>
      <c r="H45" s="45" t="s">
        <v>147</v>
      </c>
      <c r="I45" s="13" t="s">
        <v>162</v>
      </c>
      <c r="J45" s="18">
        <v>42036</v>
      </c>
      <c r="K45" s="39">
        <v>1951264.53</v>
      </c>
      <c r="L45" s="52">
        <f t="shared" si="0"/>
        <v>92888.418000000005</v>
      </c>
      <c r="M45" s="39">
        <v>1728268.35</v>
      </c>
      <c r="N45" s="39">
        <v>78124.899999999994</v>
      </c>
      <c r="O45" s="52">
        <f t="shared" si="5"/>
        <v>222996.17999999993</v>
      </c>
      <c r="P45" s="39">
        <v>1205650.1100000001</v>
      </c>
      <c r="Q45" s="40" t="s">
        <v>40</v>
      </c>
      <c r="R45" s="38" t="s">
        <v>40</v>
      </c>
      <c r="S45" s="46">
        <v>522618.23</v>
      </c>
      <c r="T45" s="51">
        <f t="shared" si="1"/>
        <v>1728268.34</v>
      </c>
      <c r="U45" s="51">
        <f t="shared" si="2"/>
        <v>1951264.52</v>
      </c>
    </row>
    <row r="46" spans="1:21" ht="37.5" customHeight="1" x14ac:dyDescent="0.25">
      <c r="A46" s="16">
        <v>3762</v>
      </c>
      <c r="B46" s="16" t="s">
        <v>35</v>
      </c>
      <c r="C46" s="16" t="s">
        <v>36</v>
      </c>
      <c r="D46" s="16" t="s">
        <v>60</v>
      </c>
      <c r="E46" s="16">
        <v>22</v>
      </c>
      <c r="F46" s="16">
        <v>3904.9</v>
      </c>
      <c r="G46" s="6">
        <v>9.73</v>
      </c>
      <c r="H46" s="45" t="s">
        <v>147</v>
      </c>
      <c r="I46" s="13" t="s">
        <v>153</v>
      </c>
      <c r="J46" s="18">
        <v>42552</v>
      </c>
      <c r="K46" s="39">
        <v>1936322.87</v>
      </c>
      <c r="L46" s="52">
        <f t="shared" si="0"/>
        <v>113984.03100000002</v>
      </c>
      <c r="M46" s="39">
        <v>1605456.97</v>
      </c>
      <c r="N46" s="39">
        <v>71927.11</v>
      </c>
      <c r="O46" s="52">
        <f>K46-M46</f>
        <v>330865.90000000014</v>
      </c>
      <c r="P46" s="39">
        <v>794130.97</v>
      </c>
      <c r="Q46" s="40" t="s">
        <v>40</v>
      </c>
      <c r="R46" s="38" t="s">
        <v>40</v>
      </c>
      <c r="S46" s="46">
        <v>811326.13</v>
      </c>
      <c r="T46" s="51">
        <f t="shared" si="1"/>
        <v>1605457.1</v>
      </c>
      <c r="U46" s="51">
        <f t="shared" si="2"/>
        <v>1936323.0000000002</v>
      </c>
    </row>
    <row r="47" spans="1:21" ht="37.5" customHeight="1" x14ac:dyDescent="0.25">
      <c r="A47" s="16">
        <v>692</v>
      </c>
      <c r="B47" s="16" t="s">
        <v>35</v>
      </c>
      <c r="C47" s="16" t="s">
        <v>36</v>
      </c>
      <c r="D47" s="16" t="s">
        <v>60</v>
      </c>
      <c r="E47" s="16" t="s">
        <v>154</v>
      </c>
      <c r="F47" s="16">
        <v>3249.4</v>
      </c>
      <c r="G47" s="6">
        <v>9.73</v>
      </c>
      <c r="H47" s="45" t="s">
        <v>147</v>
      </c>
      <c r="I47" s="13" t="s">
        <v>155</v>
      </c>
      <c r="J47" s="18">
        <v>42036</v>
      </c>
      <c r="K47" s="39">
        <v>2009346.53</v>
      </c>
      <c r="L47" s="52">
        <f t="shared" si="0"/>
        <v>94849.986000000004</v>
      </c>
      <c r="M47" s="39">
        <v>1802808.72</v>
      </c>
      <c r="N47" s="39">
        <v>112431.53</v>
      </c>
      <c r="O47" s="52">
        <f t="shared" ref="O47:O48" si="6">K47-M47</f>
        <v>206537.81000000006</v>
      </c>
      <c r="P47" s="39">
        <v>1777684.47</v>
      </c>
      <c r="Q47" s="40" t="s">
        <v>40</v>
      </c>
      <c r="R47" s="38" t="s">
        <v>40</v>
      </c>
      <c r="S47" s="46">
        <v>25124.16</v>
      </c>
      <c r="T47" s="51">
        <f t="shared" si="1"/>
        <v>1802808.63</v>
      </c>
      <c r="U47" s="51">
        <f t="shared" si="2"/>
        <v>2009346.44</v>
      </c>
    </row>
    <row r="48" spans="1:21" ht="40.5" customHeight="1" x14ac:dyDescent="0.25">
      <c r="A48" s="16">
        <v>2385</v>
      </c>
      <c r="B48" s="16" t="s">
        <v>35</v>
      </c>
      <c r="C48" s="16" t="s">
        <v>36</v>
      </c>
      <c r="D48" s="16" t="s">
        <v>60</v>
      </c>
      <c r="E48" s="16">
        <v>24</v>
      </c>
      <c r="F48" s="16">
        <v>1594.5</v>
      </c>
      <c r="G48" s="6">
        <v>9.73</v>
      </c>
      <c r="H48" s="45" t="s">
        <v>147</v>
      </c>
      <c r="I48" s="13" t="s">
        <v>156</v>
      </c>
      <c r="J48" s="18">
        <v>42125</v>
      </c>
      <c r="K48" s="39">
        <v>937769.94</v>
      </c>
      <c r="L48" s="52">
        <f t="shared" si="0"/>
        <v>46543.455000000002</v>
      </c>
      <c r="M48" s="39">
        <v>780224.69</v>
      </c>
      <c r="N48" s="39">
        <v>44048.94</v>
      </c>
      <c r="O48" s="52">
        <f t="shared" si="6"/>
        <v>157545.25</v>
      </c>
      <c r="P48" s="39">
        <v>231081.2</v>
      </c>
      <c r="Q48" s="40" t="s">
        <v>40</v>
      </c>
      <c r="R48" s="38" t="s">
        <v>40</v>
      </c>
      <c r="S48" s="46">
        <v>549143.61</v>
      </c>
      <c r="T48" s="51">
        <f t="shared" si="1"/>
        <v>780224.81</v>
      </c>
      <c r="U48" s="51">
        <f t="shared" si="2"/>
        <v>937770.06</v>
      </c>
    </row>
    <row r="49" spans="1:21" ht="35.25" customHeight="1" x14ac:dyDescent="0.25">
      <c r="A49" s="6">
        <v>171</v>
      </c>
      <c r="B49" s="7" t="s">
        <v>35</v>
      </c>
      <c r="C49" s="7" t="s">
        <v>36</v>
      </c>
      <c r="D49" s="7" t="s">
        <v>113</v>
      </c>
      <c r="E49" s="6">
        <v>26</v>
      </c>
      <c r="F49" s="6">
        <v>3379.2</v>
      </c>
      <c r="G49" s="6">
        <v>9.73</v>
      </c>
      <c r="H49" s="45" t="s">
        <v>147</v>
      </c>
      <c r="I49" s="7" t="s">
        <v>149</v>
      </c>
      <c r="J49" s="7" t="s">
        <v>102</v>
      </c>
      <c r="K49" s="52">
        <v>2080453.54</v>
      </c>
      <c r="L49" s="52">
        <f t="shared" si="0"/>
        <v>98638.847999999998</v>
      </c>
      <c r="M49" s="52">
        <v>1897197.03</v>
      </c>
      <c r="N49" s="52">
        <v>84726.39</v>
      </c>
      <c r="O49" s="52">
        <f t="shared" si="5"/>
        <v>183256.51</v>
      </c>
      <c r="P49" s="52">
        <v>988819</v>
      </c>
      <c r="Q49" s="38" t="s">
        <v>40</v>
      </c>
      <c r="R49" s="38" t="s">
        <v>40</v>
      </c>
      <c r="S49" s="47">
        <v>908378.06</v>
      </c>
      <c r="T49" s="51">
        <f t="shared" si="1"/>
        <v>1897197.06</v>
      </c>
      <c r="U49" s="51">
        <f t="shared" si="2"/>
        <v>2080453.57</v>
      </c>
    </row>
    <row r="50" spans="1:21" ht="35.25" customHeight="1" x14ac:dyDescent="0.25">
      <c r="A50" s="6">
        <v>2384</v>
      </c>
      <c r="B50" s="7" t="s">
        <v>35</v>
      </c>
      <c r="C50" s="7" t="s">
        <v>36</v>
      </c>
      <c r="D50" s="7" t="s">
        <v>113</v>
      </c>
      <c r="E50" s="6" t="s">
        <v>157</v>
      </c>
      <c r="F50" s="6">
        <v>3246</v>
      </c>
      <c r="G50" s="6">
        <v>9.73</v>
      </c>
      <c r="H50" s="45" t="s">
        <v>147</v>
      </c>
      <c r="I50" s="7" t="s">
        <v>158</v>
      </c>
      <c r="J50" s="7" t="s">
        <v>101</v>
      </c>
      <c r="K50" s="52">
        <v>1931011.58</v>
      </c>
      <c r="L50" s="52">
        <f t="shared" si="0"/>
        <v>94750.74</v>
      </c>
      <c r="M50" s="52">
        <v>1764675.54</v>
      </c>
      <c r="N50" s="52">
        <v>105101.71</v>
      </c>
      <c r="O50" s="52">
        <f t="shared" si="5"/>
        <v>166336.04000000004</v>
      </c>
      <c r="P50" s="52">
        <v>1420172.7</v>
      </c>
      <c r="Q50" s="38" t="s">
        <v>40</v>
      </c>
      <c r="R50" s="38" t="s">
        <v>40</v>
      </c>
      <c r="S50" s="54">
        <v>344502.65</v>
      </c>
      <c r="T50" s="51">
        <f t="shared" si="1"/>
        <v>1764675.35</v>
      </c>
      <c r="U50" s="51">
        <f t="shared" si="2"/>
        <v>1931011.3900000001</v>
      </c>
    </row>
    <row r="51" spans="1:21" ht="36" x14ac:dyDescent="0.25">
      <c r="A51" s="16">
        <v>2421</v>
      </c>
      <c r="B51" s="16" t="s">
        <v>35</v>
      </c>
      <c r="C51" s="16" t="s">
        <v>36</v>
      </c>
      <c r="D51" s="16" t="s">
        <v>76</v>
      </c>
      <c r="E51" s="16">
        <v>4</v>
      </c>
      <c r="F51" s="16">
        <v>4574.8</v>
      </c>
      <c r="G51" s="6">
        <v>9.73</v>
      </c>
      <c r="H51" s="45" t="s">
        <v>147</v>
      </c>
      <c r="I51" s="13" t="s">
        <v>77</v>
      </c>
      <c r="J51" s="18">
        <v>42156</v>
      </c>
      <c r="K51" s="39">
        <v>2932729.44</v>
      </c>
      <c r="L51" s="52">
        <f t="shared" si="0"/>
        <v>133538.41200000001</v>
      </c>
      <c r="M51" s="39">
        <v>2366724.4700000002</v>
      </c>
      <c r="N51" s="39">
        <v>122432.02</v>
      </c>
      <c r="O51" s="52">
        <f t="shared" si="5"/>
        <v>566004.96999999974</v>
      </c>
      <c r="P51" s="39">
        <v>1351932</v>
      </c>
      <c r="Q51" s="40" t="s">
        <v>40</v>
      </c>
      <c r="R51" s="38" t="s">
        <v>40</v>
      </c>
      <c r="S51" s="46">
        <v>1014792.47</v>
      </c>
      <c r="T51" s="51">
        <f t="shared" si="1"/>
        <v>2366724.4699999997</v>
      </c>
      <c r="U51" s="51">
        <f t="shared" si="2"/>
        <v>2932729.4399999995</v>
      </c>
    </row>
    <row r="52" spans="1:21" ht="36" x14ac:dyDescent="0.25">
      <c r="A52" s="16">
        <v>3136</v>
      </c>
      <c r="B52" s="16" t="s">
        <v>35</v>
      </c>
      <c r="C52" s="16" t="s">
        <v>36</v>
      </c>
      <c r="D52" s="16" t="s">
        <v>76</v>
      </c>
      <c r="E52" s="16">
        <v>6</v>
      </c>
      <c r="F52" s="16">
        <v>4567.8</v>
      </c>
      <c r="G52" s="6">
        <v>9.73</v>
      </c>
      <c r="H52" s="45" t="s">
        <v>147</v>
      </c>
      <c r="I52" s="13" t="s">
        <v>78</v>
      </c>
      <c r="J52" s="18">
        <v>42430</v>
      </c>
      <c r="K52" s="39">
        <v>2635268.5</v>
      </c>
      <c r="L52" s="52">
        <f t="shared" si="0"/>
        <v>133334.08199999999</v>
      </c>
      <c r="M52" s="39">
        <v>2056560.44</v>
      </c>
      <c r="N52" s="39">
        <v>120469.44</v>
      </c>
      <c r="O52" s="52">
        <f t="shared" si="3"/>
        <v>578708.06000000006</v>
      </c>
      <c r="P52" s="39">
        <v>1236549.75</v>
      </c>
      <c r="Q52" s="40" t="s">
        <v>40</v>
      </c>
      <c r="R52" s="38" t="s">
        <v>40</v>
      </c>
      <c r="S52" s="46">
        <v>820010.69</v>
      </c>
      <c r="T52" s="51">
        <f t="shared" si="1"/>
        <v>2056560.44</v>
      </c>
      <c r="U52" s="51">
        <f t="shared" si="2"/>
        <v>2635268.5</v>
      </c>
    </row>
    <row r="53" spans="1:21" ht="36" x14ac:dyDescent="0.25">
      <c r="A53" s="16">
        <v>2269</v>
      </c>
      <c r="B53" s="16" t="s">
        <v>35</v>
      </c>
      <c r="C53" s="16" t="s">
        <v>36</v>
      </c>
      <c r="D53" s="16" t="s">
        <v>76</v>
      </c>
      <c r="E53" s="16">
        <v>12</v>
      </c>
      <c r="F53" s="16">
        <v>4582.1400000000003</v>
      </c>
      <c r="G53" s="6">
        <v>9.73</v>
      </c>
      <c r="H53" s="45" t="s">
        <v>147</v>
      </c>
      <c r="I53" s="13" t="s">
        <v>80</v>
      </c>
      <c r="J53" s="18">
        <v>42095</v>
      </c>
      <c r="K53" s="39">
        <v>2999993.28</v>
      </c>
      <c r="L53" s="52">
        <f t="shared" si="0"/>
        <v>133752.6666</v>
      </c>
      <c r="M53" s="39">
        <v>2328042.19</v>
      </c>
      <c r="N53" s="39">
        <v>107125.75</v>
      </c>
      <c r="O53" s="38">
        <f t="shared" si="3"/>
        <v>671951.08999999985</v>
      </c>
      <c r="P53" s="39">
        <v>929327.14</v>
      </c>
      <c r="Q53" s="40" t="s">
        <v>40</v>
      </c>
      <c r="R53" s="38" t="s">
        <v>40</v>
      </c>
      <c r="S53" s="46">
        <v>1398715.05</v>
      </c>
      <c r="T53" s="51">
        <f t="shared" si="1"/>
        <v>2328042.19</v>
      </c>
      <c r="U53" s="51">
        <f t="shared" si="2"/>
        <v>2999993.28</v>
      </c>
    </row>
    <row r="54" spans="1:21" ht="45" customHeight="1" x14ac:dyDescent="0.25">
      <c r="A54" s="16">
        <v>166</v>
      </c>
      <c r="B54" s="16" t="s">
        <v>35</v>
      </c>
      <c r="C54" s="16" t="s">
        <v>36</v>
      </c>
      <c r="D54" s="16" t="s">
        <v>76</v>
      </c>
      <c r="E54" s="16">
        <v>14</v>
      </c>
      <c r="F54" s="16">
        <v>4517.3</v>
      </c>
      <c r="G54" s="6">
        <v>9.73</v>
      </c>
      <c r="H54" s="45" t="s">
        <v>147</v>
      </c>
      <c r="I54" s="13" t="s">
        <v>159</v>
      </c>
      <c r="J54" s="18">
        <v>42036</v>
      </c>
      <c r="K54" s="39">
        <v>2793209.23</v>
      </c>
      <c r="L54" s="52">
        <f t="shared" si="0"/>
        <v>131859.98700000002</v>
      </c>
      <c r="M54" s="39">
        <v>2367600.6800000002</v>
      </c>
      <c r="N54" s="39">
        <v>116499.55</v>
      </c>
      <c r="O54" s="52">
        <f t="shared" si="3"/>
        <v>425608.54999999981</v>
      </c>
      <c r="P54" s="39">
        <v>2287742.5</v>
      </c>
      <c r="Q54" s="40" t="s">
        <v>40</v>
      </c>
      <c r="R54" s="38" t="s">
        <v>40</v>
      </c>
      <c r="S54" s="46">
        <v>79858.240000000005</v>
      </c>
      <c r="T54" s="51">
        <f t="shared" si="1"/>
        <v>2367600.7400000002</v>
      </c>
      <c r="U54" s="51">
        <f t="shared" si="2"/>
        <v>2793209.29</v>
      </c>
    </row>
    <row r="55" spans="1:21" ht="36" x14ac:dyDescent="0.25">
      <c r="A55" s="16">
        <v>2267</v>
      </c>
      <c r="B55" s="16" t="s">
        <v>35</v>
      </c>
      <c r="C55" s="16" t="s">
        <v>36</v>
      </c>
      <c r="D55" s="16" t="s">
        <v>76</v>
      </c>
      <c r="E55" s="16">
        <v>16</v>
      </c>
      <c r="F55" s="16">
        <v>4593.8999999999996</v>
      </c>
      <c r="G55" s="6">
        <v>9.73</v>
      </c>
      <c r="H55" s="45" t="s">
        <v>147</v>
      </c>
      <c r="I55" s="13" t="s">
        <v>79</v>
      </c>
      <c r="J55" s="18">
        <v>42095</v>
      </c>
      <c r="K55" s="39">
        <v>3009845.28</v>
      </c>
      <c r="L55" s="52">
        <f t="shared" si="0"/>
        <v>134095.94099999999</v>
      </c>
      <c r="M55" s="39">
        <v>2384996.5699999998</v>
      </c>
      <c r="N55" s="39">
        <v>122942.76</v>
      </c>
      <c r="O55" s="52">
        <f t="shared" si="3"/>
        <v>624848.71</v>
      </c>
      <c r="P55" s="39">
        <v>2137236.7000000002</v>
      </c>
      <c r="Q55" s="40" t="s">
        <v>40</v>
      </c>
      <c r="R55" s="38" t="s">
        <v>40</v>
      </c>
      <c r="S55" s="46">
        <v>247759.87</v>
      </c>
      <c r="T55" s="51">
        <f t="shared" si="1"/>
        <v>2384996.5700000003</v>
      </c>
      <c r="U55" s="51">
        <f t="shared" si="2"/>
        <v>3009845.2800000003</v>
      </c>
    </row>
    <row r="56" spans="1:21" ht="36" x14ac:dyDescent="0.25">
      <c r="A56" s="16">
        <v>486</v>
      </c>
      <c r="B56" s="16" t="s">
        <v>35</v>
      </c>
      <c r="C56" s="16" t="s">
        <v>36</v>
      </c>
      <c r="D56" s="16" t="s">
        <v>81</v>
      </c>
      <c r="E56" s="16">
        <v>15</v>
      </c>
      <c r="F56" s="16">
        <v>2347.3000000000002</v>
      </c>
      <c r="G56" s="6">
        <v>9.73</v>
      </c>
      <c r="H56" s="45" t="s">
        <v>147</v>
      </c>
      <c r="I56" s="13" t="s">
        <v>82</v>
      </c>
      <c r="J56" s="18">
        <v>42787</v>
      </c>
      <c r="K56" s="39">
        <v>1037764.75</v>
      </c>
      <c r="L56" s="52">
        <f t="shared" si="0"/>
        <v>68517.687000000005</v>
      </c>
      <c r="M56" s="39">
        <v>966393.68</v>
      </c>
      <c r="N56" s="53">
        <v>52898.42</v>
      </c>
      <c r="O56" s="52">
        <f t="shared" si="3"/>
        <v>71371.069999999949</v>
      </c>
      <c r="P56" s="40">
        <v>0</v>
      </c>
      <c r="Q56" s="40" t="s">
        <v>40</v>
      </c>
      <c r="R56" s="38" t="s">
        <v>40</v>
      </c>
      <c r="S56" s="46">
        <v>966393.68</v>
      </c>
      <c r="T56" s="51">
        <f t="shared" si="1"/>
        <v>966393.68</v>
      </c>
      <c r="U56" s="51">
        <f t="shared" si="2"/>
        <v>1037764.75</v>
      </c>
    </row>
    <row r="57" spans="1:21" ht="36" x14ac:dyDescent="0.25">
      <c r="A57" s="16">
        <v>791</v>
      </c>
      <c r="B57" s="16" t="s">
        <v>35</v>
      </c>
      <c r="C57" s="16" t="s">
        <v>36</v>
      </c>
      <c r="D57" s="16" t="s">
        <v>83</v>
      </c>
      <c r="E57" s="16">
        <v>17</v>
      </c>
      <c r="F57" s="16">
        <v>623.5</v>
      </c>
      <c r="G57" s="6">
        <v>9.73</v>
      </c>
      <c r="H57" s="45" t="s">
        <v>147</v>
      </c>
      <c r="I57" s="13" t="s">
        <v>84</v>
      </c>
      <c r="J57" s="18">
        <v>42036</v>
      </c>
      <c r="K57" s="39">
        <v>417119.63</v>
      </c>
      <c r="L57" s="52">
        <f t="shared" si="0"/>
        <v>18199.965000000004</v>
      </c>
      <c r="M57" s="39">
        <v>366645.15</v>
      </c>
      <c r="N57" s="39">
        <v>16568.7</v>
      </c>
      <c r="O57" s="52">
        <f t="shared" si="3"/>
        <v>50474.479999999981</v>
      </c>
      <c r="P57" s="39">
        <v>332076</v>
      </c>
      <c r="Q57" s="40" t="s">
        <v>40</v>
      </c>
      <c r="R57" s="38" t="s">
        <v>40</v>
      </c>
      <c r="S57" s="46">
        <v>34569.15</v>
      </c>
      <c r="T57" s="51">
        <f t="shared" si="1"/>
        <v>366645.15</v>
      </c>
      <c r="U57" s="51">
        <f t="shared" si="2"/>
        <v>417119.63</v>
      </c>
    </row>
    <row r="58" spans="1:21" ht="36" x14ac:dyDescent="0.25">
      <c r="A58" s="16">
        <v>3263</v>
      </c>
      <c r="B58" s="16" t="s">
        <v>35</v>
      </c>
      <c r="C58" s="16" t="s">
        <v>36</v>
      </c>
      <c r="D58" s="16" t="s">
        <v>85</v>
      </c>
      <c r="E58" s="16">
        <v>1</v>
      </c>
      <c r="F58" s="16">
        <v>632</v>
      </c>
      <c r="G58" s="6">
        <v>9.73</v>
      </c>
      <c r="H58" s="45" t="s">
        <v>147</v>
      </c>
      <c r="I58" s="13" t="s">
        <v>86</v>
      </c>
      <c r="J58" s="18">
        <v>42552</v>
      </c>
      <c r="K58" s="39">
        <v>345469.94</v>
      </c>
      <c r="L58" s="52">
        <f t="shared" si="0"/>
        <v>18448.080000000002</v>
      </c>
      <c r="M58" s="39">
        <v>294880.7</v>
      </c>
      <c r="N58" s="39">
        <v>16072.52</v>
      </c>
      <c r="O58" s="52">
        <f t="shared" si="3"/>
        <v>50589.239999999991</v>
      </c>
      <c r="P58" s="53">
        <v>84600</v>
      </c>
      <c r="Q58" s="40" t="s">
        <v>40</v>
      </c>
      <c r="R58" s="38" t="s">
        <v>40</v>
      </c>
      <c r="S58" s="46">
        <v>210280.7</v>
      </c>
      <c r="T58" s="51">
        <f t="shared" si="1"/>
        <v>294880.7</v>
      </c>
      <c r="U58" s="51">
        <f t="shared" si="2"/>
        <v>345469.94</v>
      </c>
    </row>
    <row r="59" spans="1:21" ht="36" x14ac:dyDescent="0.25">
      <c r="A59" s="16">
        <v>4336</v>
      </c>
      <c r="B59" s="16" t="s">
        <v>35</v>
      </c>
      <c r="C59" s="16" t="s">
        <v>36</v>
      </c>
      <c r="D59" s="16" t="s">
        <v>85</v>
      </c>
      <c r="E59" s="16">
        <v>3</v>
      </c>
      <c r="F59" s="16">
        <v>620.5</v>
      </c>
      <c r="G59" s="6">
        <v>9.73</v>
      </c>
      <c r="H59" s="45" t="s">
        <v>147</v>
      </c>
      <c r="I59" s="13" t="s">
        <v>87</v>
      </c>
      <c r="J59" s="18">
        <v>42887</v>
      </c>
      <c r="K59" s="39">
        <v>310963.58</v>
      </c>
      <c r="L59" s="52">
        <f t="shared" si="0"/>
        <v>18112.395</v>
      </c>
      <c r="M59" s="39">
        <v>216031.16</v>
      </c>
      <c r="N59" s="39">
        <v>29690.12</v>
      </c>
      <c r="O59" s="52">
        <f t="shared" si="3"/>
        <v>94932.420000000013</v>
      </c>
      <c r="P59" s="53">
        <v>208433.9</v>
      </c>
      <c r="Q59" s="40" t="s">
        <v>40</v>
      </c>
      <c r="R59" s="38" t="s">
        <v>40</v>
      </c>
      <c r="S59" s="46">
        <v>7597.26</v>
      </c>
      <c r="T59" s="51">
        <f t="shared" si="1"/>
        <v>216031.16</v>
      </c>
      <c r="U59" s="51">
        <f t="shared" si="2"/>
        <v>310963.58</v>
      </c>
    </row>
    <row r="60" spans="1:21" ht="36" x14ac:dyDescent="0.25">
      <c r="A60" s="16">
        <v>2266</v>
      </c>
      <c r="B60" s="16" t="s">
        <v>35</v>
      </c>
      <c r="C60" s="16" t="s">
        <v>36</v>
      </c>
      <c r="D60" s="16" t="s">
        <v>85</v>
      </c>
      <c r="E60" s="16">
        <v>5</v>
      </c>
      <c r="F60" s="16">
        <v>616.9</v>
      </c>
      <c r="G60" s="6">
        <v>9.73</v>
      </c>
      <c r="H60" s="45" t="s">
        <v>147</v>
      </c>
      <c r="I60" s="13" t="s">
        <v>88</v>
      </c>
      <c r="J60" s="18">
        <v>42095</v>
      </c>
      <c r="K60" s="39">
        <v>404137.32</v>
      </c>
      <c r="L60" s="52">
        <f t="shared" si="0"/>
        <v>18007.311000000002</v>
      </c>
      <c r="M60" s="39">
        <v>281309.33</v>
      </c>
      <c r="N60" s="39">
        <v>21302.53</v>
      </c>
      <c r="O60" s="52">
        <f t="shared" si="3"/>
        <v>122827.98999999999</v>
      </c>
      <c r="P60" s="53">
        <v>193897</v>
      </c>
      <c r="Q60" s="40" t="s">
        <v>40</v>
      </c>
      <c r="R60" s="38" t="s">
        <v>40</v>
      </c>
      <c r="S60" s="46">
        <v>87412.33</v>
      </c>
      <c r="T60" s="51">
        <f t="shared" si="1"/>
        <v>281309.33</v>
      </c>
      <c r="U60" s="51">
        <f t="shared" si="2"/>
        <v>404137.32</v>
      </c>
    </row>
    <row r="61" spans="1:21" ht="36" x14ac:dyDescent="0.25">
      <c r="A61" s="16">
        <v>3048</v>
      </c>
      <c r="B61" s="16" t="s">
        <v>35</v>
      </c>
      <c r="C61" s="16" t="s">
        <v>36</v>
      </c>
      <c r="D61" s="16" t="s">
        <v>85</v>
      </c>
      <c r="E61" s="50">
        <v>29</v>
      </c>
      <c r="F61" s="16">
        <v>651.1</v>
      </c>
      <c r="G61" s="6">
        <v>9.73</v>
      </c>
      <c r="H61" s="45" t="s">
        <v>147</v>
      </c>
      <c r="I61" s="13" t="s">
        <v>164</v>
      </c>
      <c r="J61" s="18">
        <v>42430</v>
      </c>
      <c r="K61" s="39">
        <v>342602.31</v>
      </c>
      <c r="L61" s="52">
        <f t="shared" si="0"/>
        <v>19005.609</v>
      </c>
      <c r="M61" s="39">
        <v>279778.89</v>
      </c>
      <c r="N61" s="39">
        <v>19829.32</v>
      </c>
      <c r="O61" s="38">
        <f t="shared" si="3"/>
        <v>62823.419999999984</v>
      </c>
      <c r="P61" s="40">
        <v>113637</v>
      </c>
      <c r="Q61" s="40" t="s">
        <v>40</v>
      </c>
      <c r="R61" s="38" t="s">
        <v>40</v>
      </c>
      <c r="S61" s="46">
        <v>166141.89000000001</v>
      </c>
      <c r="T61" s="51">
        <f t="shared" si="1"/>
        <v>279778.89</v>
      </c>
      <c r="U61" s="51">
        <f t="shared" si="2"/>
        <v>342602.31</v>
      </c>
    </row>
    <row r="62" spans="1:21" ht="36" x14ac:dyDescent="0.25">
      <c r="A62" s="16">
        <v>2374</v>
      </c>
      <c r="B62" s="16" t="s">
        <v>35</v>
      </c>
      <c r="C62" s="16" t="s">
        <v>36</v>
      </c>
      <c r="D62" s="16" t="s">
        <v>89</v>
      </c>
      <c r="E62" s="16">
        <v>65</v>
      </c>
      <c r="F62" s="16">
        <v>625</v>
      </c>
      <c r="G62" s="6">
        <v>9.73</v>
      </c>
      <c r="H62" s="45" t="s">
        <v>147</v>
      </c>
      <c r="I62" s="13" t="s">
        <v>90</v>
      </c>
      <c r="J62" s="18">
        <v>42125</v>
      </c>
      <c r="K62" s="39">
        <v>405096.04</v>
      </c>
      <c r="L62" s="52">
        <f t="shared" si="0"/>
        <v>18243.75</v>
      </c>
      <c r="M62" s="39">
        <v>301119.95</v>
      </c>
      <c r="N62" s="39">
        <v>20247.73</v>
      </c>
      <c r="O62" s="52">
        <f t="shared" si="3"/>
        <v>103976.08999999997</v>
      </c>
      <c r="P62" s="40">
        <v>0</v>
      </c>
      <c r="Q62" s="40" t="s">
        <v>40</v>
      </c>
      <c r="R62" s="38" t="s">
        <v>40</v>
      </c>
      <c r="S62" s="46">
        <v>301119.95</v>
      </c>
      <c r="T62" s="51">
        <f t="shared" si="1"/>
        <v>301119.95</v>
      </c>
      <c r="U62" s="51">
        <f t="shared" si="2"/>
        <v>405096.04</v>
      </c>
    </row>
    <row r="63" spans="1:21" ht="36" x14ac:dyDescent="0.25">
      <c r="A63" s="6">
        <v>3761</v>
      </c>
      <c r="B63" s="7" t="s">
        <v>35</v>
      </c>
      <c r="C63" s="7" t="s">
        <v>36</v>
      </c>
      <c r="D63" s="7" t="s">
        <v>89</v>
      </c>
      <c r="E63" s="6">
        <v>74</v>
      </c>
      <c r="F63" s="6">
        <v>2560.6999999999998</v>
      </c>
      <c r="G63" s="6">
        <v>9.73</v>
      </c>
      <c r="H63" s="45" t="s">
        <v>147</v>
      </c>
      <c r="I63" s="7" t="s">
        <v>148</v>
      </c>
      <c r="J63" s="7" t="s">
        <v>112</v>
      </c>
      <c r="K63" s="52">
        <v>1269701.68</v>
      </c>
      <c r="L63" s="52">
        <f t="shared" si="0"/>
        <v>74746.832999999999</v>
      </c>
      <c r="M63" s="52">
        <v>1158370.6299999999</v>
      </c>
      <c r="N63" s="52">
        <v>77264.37</v>
      </c>
      <c r="O63" s="52">
        <f>K63-M63</f>
        <v>111331.05000000005</v>
      </c>
      <c r="P63" s="52">
        <v>435980.48</v>
      </c>
      <c r="Q63" s="38" t="s">
        <v>40</v>
      </c>
      <c r="R63" s="38" t="s">
        <v>40</v>
      </c>
      <c r="S63" s="47">
        <v>722390.21</v>
      </c>
      <c r="T63" s="51">
        <f t="shared" si="1"/>
        <v>1158370.69</v>
      </c>
      <c r="U63" s="51">
        <f t="shared" si="2"/>
        <v>1269701.74</v>
      </c>
    </row>
    <row r="64" spans="1:21" ht="39.75" customHeight="1" x14ac:dyDescent="0.25">
      <c r="A64" s="6">
        <v>165</v>
      </c>
      <c r="B64" s="7" t="s">
        <v>35</v>
      </c>
      <c r="C64" s="7" t="s">
        <v>36</v>
      </c>
      <c r="D64" s="7" t="s">
        <v>89</v>
      </c>
      <c r="E64" s="6">
        <v>78</v>
      </c>
      <c r="F64" s="6">
        <v>2536.8000000000002</v>
      </c>
      <c r="G64" s="6">
        <v>9.73</v>
      </c>
      <c r="H64" s="45" t="s">
        <v>147</v>
      </c>
      <c r="I64" s="7" t="s">
        <v>163</v>
      </c>
      <c r="J64" s="7" t="s">
        <v>102</v>
      </c>
      <c r="K64" s="52">
        <v>1568837.51</v>
      </c>
      <c r="L64" s="52">
        <f t="shared" si="0"/>
        <v>74049.19200000001</v>
      </c>
      <c r="M64" s="52">
        <v>1449078.11</v>
      </c>
      <c r="N64" s="52">
        <v>84809.11</v>
      </c>
      <c r="O64" s="52">
        <f>K64-M64</f>
        <v>119759.39999999991</v>
      </c>
      <c r="P64" s="52">
        <v>1374973.2</v>
      </c>
      <c r="Q64" s="38" t="s">
        <v>40</v>
      </c>
      <c r="R64" s="38" t="s">
        <v>40</v>
      </c>
      <c r="S64" s="54">
        <v>74104.98</v>
      </c>
      <c r="T64" s="51">
        <f t="shared" si="1"/>
        <v>1449078.18</v>
      </c>
      <c r="U64" s="51">
        <f t="shared" si="2"/>
        <v>1568837.5799999998</v>
      </c>
    </row>
    <row r="65" spans="1:21" ht="36" x14ac:dyDescent="0.25">
      <c r="A65" s="16">
        <v>3712</v>
      </c>
      <c r="B65" s="16" t="s">
        <v>35</v>
      </c>
      <c r="C65" s="16" t="s">
        <v>36</v>
      </c>
      <c r="D65" s="16" t="s">
        <v>89</v>
      </c>
      <c r="E65" s="16">
        <v>89</v>
      </c>
      <c r="F65" s="16">
        <v>657.2</v>
      </c>
      <c r="G65" s="6">
        <v>9.73</v>
      </c>
      <c r="H65" s="45" t="s">
        <v>147</v>
      </c>
      <c r="I65" s="13" t="s">
        <v>93</v>
      </c>
      <c r="J65" s="18">
        <v>42036</v>
      </c>
      <c r="K65" s="39">
        <v>439739.15</v>
      </c>
      <c r="L65" s="52">
        <f t="shared" si="0"/>
        <v>19183.668000000001</v>
      </c>
      <c r="M65" s="39">
        <v>372571</v>
      </c>
      <c r="N65" s="39">
        <v>17779.52</v>
      </c>
      <c r="O65" s="52">
        <f t="shared" si="3"/>
        <v>67168.150000000023</v>
      </c>
      <c r="P65" s="39">
        <v>358350</v>
      </c>
      <c r="Q65" s="40" t="s">
        <v>40</v>
      </c>
      <c r="R65" s="38" t="s">
        <v>40</v>
      </c>
      <c r="S65" s="46">
        <v>14223</v>
      </c>
      <c r="T65" s="51">
        <f t="shared" si="1"/>
        <v>372573</v>
      </c>
      <c r="U65" s="51">
        <f t="shared" si="2"/>
        <v>439741.15</v>
      </c>
    </row>
    <row r="66" spans="1:21" ht="36" x14ac:dyDescent="0.25">
      <c r="A66" s="16">
        <v>3710</v>
      </c>
      <c r="B66" s="16" t="s">
        <v>35</v>
      </c>
      <c r="C66" s="16" t="s">
        <v>36</v>
      </c>
      <c r="D66" s="16" t="s">
        <v>89</v>
      </c>
      <c r="E66" s="16">
        <v>91</v>
      </c>
      <c r="F66" s="16">
        <v>657.3</v>
      </c>
      <c r="G66" s="6">
        <v>9.73</v>
      </c>
      <c r="H66" s="45" t="s">
        <v>147</v>
      </c>
      <c r="I66" s="13" t="s">
        <v>94</v>
      </c>
      <c r="J66" s="18">
        <v>42430</v>
      </c>
      <c r="K66" s="39">
        <v>379259.43</v>
      </c>
      <c r="L66" s="52">
        <f t="shared" si="0"/>
        <v>19186.587</v>
      </c>
      <c r="M66" s="39">
        <v>287131.75</v>
      </c>
      <c r="N66" s="39">
        <v>31422.799999999999</v>
      </c>
      <c r="O66" s="38">
        <f t="shared" si="3"/>
        <v>92127.679999999993</v>
      </c>
      <c r="P66" s="40">
        <v>186997</v>
      </c>
      <c r="Q66" s="40" t="s">
        <v>40</v>
      </c>
      <c r="R66" s="38" t="s">
        <v>40</v>
      </c>
      <c r="S66" s="46">
        <v>100134.75</v>
      </c>
      <c r="T66" s="51">
        <f t="shared" si="1"/>
        <v>287131.75</v>
      </c>
      <c r="U66" s="51">
        <f t="shared" si="2"/>
        <v>379259.43</v>
      </c>
    </row>
    <row r="67" spans="1:21" ht="36" x14ac:dyDescent="0.25">
      <c r="A67" s="16">
        <v>3588</v>
      </c>
      <c r="B67" s="16" t="s">
        <v>35</v>
      </c>
      <c r="C67" s="16" t="s">
        <v>36</v>
      </c>
      <c r="D67" s="16" t="s">
        <v>89</v>
      </c>
      <c r="E67" s="16">
        <v>93</v>
      </c>
      <c r="F67" s="16">
        <v>642.70000000000005</v>
      </c>
      <c r="G67" s="6">
        <v>9.73</v>
      </c>
      <c r="H67" s="45" t="s">
        <v>147</v>
      </c>
      <c r="I67" s="13" t="s">
        <v>95</v>
      </c>
      <c r="J67" s="18">
        <v>42644</v>
      </c>
      <c r="K67" s="39">
        <v>336706.45</v>
      </c>
      <c r="L67" s="52">
        <f t="shared" si="0"/>
        <v>18760.413</v>
      </c>
      <c r="M67" s="39">
        <v>278553.64</v>
      </c>
      <c r="N67" s="39">
        <v>15377.03</v>
      </c>
      <c r="O67" s="52">
        <f t="shared" si="3"/>
        <v>58152.81</v>
      </c>
      <c r="P67" s="40">
        <v>186997</v>
      </c>
      <c r="Q67" s="40" t="s">
        <v>40</v>
      </c>
      <c r="R67" s="38" t="s">
        <v>40</v>
      </c>
      <c r="S67" s="46">
        <v>91556.64</v>
      </c>
      <c r="T67" s="51">
        <f t="shared" si="1"/>
        <v>278553.64</v>
      </c>
      <c r="U67" s="51">
        <f t="shared" si="2"/>
        <v>336706.45</v>
      </c>
    </row>
    <row r="68" spans="1:21" ht="36" x14ac:dyDescent="0.25">
      <c r="A68" s="16">
        <v>3589</v>
      </c>
      <c r="B68" s="16" t="s">
        <v>35</v>
      </c>
      <c r="C68" s="16" t="s">
        <v>36</v>
      </c>
      <c r="D68" s="16" t="s">
        <v>89</v>
      </c>
      <c r="E68" s="16">
        <v>95</v>
      </c>
      <c r="F68" s="16">
        <v>645.5</v>
      </c>
      <c r="G68" s="6">
        <v>9.73</v>
      </c>
      <c r="H68" s="45" t="s">
        <v>147</v>
      </c>
      <c r="I68" s="13" t="s">
        <v>96</v>
      </c>
      <c r="J68" s="18">
        <v>42644</v>
      </c>
      <c r="K68" s="39">
        <v>338252.15</v>
      </c>
      <c r="L68" s="52">
        <f t="shared" si="0"/>
        <v>18842.145</v>
      </c>
      <c r="M68" s="39">
        <v>259550.82</v>
      </c>
      <c r="N68" s="39">
        <v>17720.55</v>
      </c>
      <c r="O68" s="52">
        <f t="shared" si="3"/>
        <v>78701.330000000016</v>
      </c>
      <c r="P68" s="39">
        <v>254599</v>
      </c>
      <c r="Q68" s="40" t="s">
        <v>40</v>
      </c>
      <c r="R68" s="38" t="s">
        <v>40</v>
      </c>
      <c r="S68" s="46">
        <v>4951.72</v>
      </c>
      <c r="T68" s="51">
        <f t="shared" si="1"/>
        <v>259550.72</v>
      </c>
      <c r="U68" s="51">
        <f t="shared" si="2"/>
        <v>338252.05000000005</v>
      </c>
    </row>
    <row r="69" spans="1:21" ht="36" x14ac:dyDescent="0.25">
      <c r="A69" s="16">
        <v>6249</v>
      </c>
      <c r="B69" s="16" t="s">
        <v>35</v>
      </c>
      <c r="C69" s="16" t="s">
        <v>36</v>
      </c>
      <c r="D69" s="16" t="s">
        <v>89</v>
      </c>
      <c r="E69" s="16">
        <v>97</v>
      </c>
      <c r="F69" s="16">
        <v>647.4</v>
      </c>
      <c r="G69" s="6">
        <v>9.73</v>
      </c>
      <c r="H69" s="45" t="s">
        <v>147</v>
      </c>
      <c r="I69" s="13" t="s">
        <v>165</v>
      </c>
      <c r="J69" s="18">
        <v>42036</v>
      </c>
      <c r="K69" s="39">
        <v>382948.49</v>
      </c>
      <c r="L69" s="52">
        <f t="shared" si="0"/>
        <v>18897.606</v>
      </c>
      <c r="M69" s="39">
        <v>273400.15000000002</v>
      </c>
      <c r="N69" s="39">
        <v>12460</v>
      </c>
      <c r="O69" s="52">
        <f t="shared" si="3"/>
        <v>109548.33999999997</v>
      </c>
      <c r="P69" s="39">
        <v>209706</v>
      </c>
      <c r="Q69" s="40" t="s">
        <v>40</v>
      </c>
      <c r="R69" s="38" t="s">
        <v>40</v>
      </c>
      <c r="S69" s="46">
        <v>63694.15</v>
      </c>
      <c r="T69" s="51">
        <f t="shared" si="1"/>
        <v>273400.15000000002</v>
      </c>
      <c r="U69" s="51">
        <f t="shared" si="2"/>
        <v>382948.49</v>
      </c>
    </row>
    <row r="70" spans="1:21" ht="36" x14ac:dyDescent="0.25">
      <c r="A70" s="16">
        <v>3714</v>
      </c>
      <c r="B70" s="16" t="s">
        <v>35</v>
      </c>
      <c r="C70" s="16" t="s">
        <v>36</v>
      </c>
      <c r="D70" s="16" t="s">
        <v>91</v>
      </c>
      <c r="E70" s="16">
        <v>63</v>
      </c>
      <c r="F70" s="16">
        <v>634.6</v>
      </c>
      <c r="G70" s="6">
        <v>9.73</v>
      </c>
      <c r="H70" s="45" t="s">
        <v>147</v>
      </c>
      <c r="I70" s="13" t="s">
        <v>92</v>
      </c>
      <c r="J70" s="18">
        <v>42644</v>
      </c>
      <c r="K70" s="39">
        <v>332458.36</v>
      </c>
      <c r="L70" s="52">
        <f t="shared" si="0"/>
        <v>18523.974000000002</v>
      </c>
      <c r="M70" s="39">
        <v>274776.3</v>
      </c>
      <c r="N70" s="39">
        <v>17379.400000000001</v>
      </c>
      <c r="O70" s="38">
        <f t="shared" si="3"/>
        <v>57682.06</v>
      </c>
      <c r="P70" s="40">
        <v>125902.42</v>
      </c>
      <c r="Q70" s="40" t="s">
        <v>40</v>
      </c>
      <c r="R70" s="38" t="s">
        <v>40</v>
      </c>
      <c r="S70" s="46">
        <v>148873.88</v>
      </c>
      <c r="T70" s="51">
        <f t="shared" si="1"/>
        <v>274776.3</v>
      </c>
      <c r="U70" s="51">
        <f t="shared" si="2"/>
        <v>332458.36</v>
      </c>
    </row>
    <row r="71" spans="1:21" x14ac:dyDescent="0.25">
      <c r="N71" s="65"/>
      <c r="S71" s="65">
        <f>SUM(S12:S70)</f>
        <v>26563187.169999991</v>
      </c>
    </row>
    <row r="73" spans="1:21" x14ac:dyDescent="0.25">
      <c r="C73" s="72" t="s">
        <v>144</v>
      </c>
      <c r="D73" s="72"/>
      <c r="E73" s="72"/>
      <c r="F73" s="72"/>
      <c r="G73" s="72"/>
      <c r="H73" s="30"/>
      <c r="I73" s="30"/>
      <c r="J73" s="21"/>
      <c r="K73" s="30"/>
      <c r="L73" s="30"/>
      <c r="M73" s="21"/>
      <c r="N73" s="68" t="s">
        <v>145</v>
      </c>
      <c r="O73" s="68"/>
      <c r="P73" s="30"/>
    </row>
    <row r="74" spans="1:21" x14ac:dyDescent="0.25">
      <c r="C74" s="21" t="s">
        <v>14</v>
      </c>
      <c r="D74" s="21"/>
      <c r="E74" s="21"/>
      <c r="F74" s="21"/>
      <c r="G74" s="21"/>
      <c r="H74" s="31"/>
      <c r="I74" s="31"/>
      <c r="J74" s="21"/>
      <c r="K74" s="64" t="s">
        <v>15</v>
      </c>
      <c r="L74" s="21"/>
      <c r="M74" s="21"/>
      <c r="N74" s="73" t="s">
        <v>16</v>
      </c>
      <c r="O74" s="73"/>
      <c r="P74" s="21"/>
    </row>
    <row r="75" spans="1:21" x14ac:dyDescent="0.25"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32" t="s">
        <v>32</v>
      </c>
      <c r="N75" s="21"/>
      <c r="O75" s="21"/>
      <c r="P75" s="21"/>
    </row>
    <row r="76" spans="1:21" x14ac:dyDescent="0.25"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</row>
    <row r="77" spans="1:21" x14ac:dyDescent="0.25">
      <c r="C77" s="21" t="s">
        <v>17</v>
      </c>
      <c r="D77" s="21"/>
      <c r="E77" s="68" t="s">
        <v>145</v>
      </c>
      <c r="F77" s="68"/>
      <c r="G77" s="21"/>
      <c r="H77" s="42">
        <v>44276</v>
      </c>
      <c r="I77" s="33"/>
      <c r="J77" s="69" t="s">
        <v>146</v>
      </c>
      <c r="K77" s="69"/>
      <c r="L77" s="21"/>
      <c r="M77" s="21"/>
      <c r="N77" s="21"/>
      <c r="O77" s="21"/>
      <c r="P77" s="21"/>
    </row>
    <row r="78" spans="1:21" x14ac:dyDescent="0.25">
      <c r="C78" s="21"/>
      <c r="D78" s="21"/>
      <c r="E78" s="70" t="s">
        <v>18</v>
      </c>
      <c r="F78" s="70"/>
      <c r="G78" s="21"/>
      <c r="H78" s="63" t="s">
        <v>19</v>
      </c>
      <c r="I78" s="21"/>
      <c r="J78" s="63" t="s">
        <v>20</v>
      </c>
      <c r="K78" s="21"/>
      <c r="L78" s="21"/>
      <c r="M78" s="21"/>
      <c r="N78" s="21"/>
      <c r="O78" s="21"/>
      <c r="P78" s="21"/>
    </row>
    <row r="79" spans="1:21" x14ac:dyDescent="0.25">
      <c r="C79"/>
      <c r="D79"/>
      <c r="E79"/>
      <c r="F79"/>
      <c r="G79"/>
      <c r="H79"/>
      <c r="I79"/>
      <c r="J79"/>
      <c r="K79"/>
      <c r="L79"/>
      <c r="M79"/>
      <c r="N79"/>
      <c r="O79"/>
      <c r="P79"/>
    </row>
  </sheetData>
  <mergeCells count="26">
    <mergeCell ref="S9:S10"/>
    <mergeCell ref="A9:A10"/>
    <mergeCell ref="G9:G10"/>
    <mergeCell ref="A1:S1"/>
    <mergeCell ref="A2:S2"/>
    <mergeCell ref="A3:S3"/>
    <mergeCell ref="A4:S4"/>
    <mergeCell ref="F9:F10"/>
    <mergeCell ref="K9:L9"/>
    <mergeCell ref="M9:N9"/>
    <mergeCell ref="P9:P10"/>
    <mergeCell ref="E6:S6"/>
    <mergeCell ref="E7:S7"/>
    <mergeCell ref="H9:H10"/>
    <mergeCell ref="I9:I10"/>
    <mergeCell ref="Q9:Q10"/>
    <mergeCell ref="O9:O10"/>
    <mergeCell ref="C73:G73"/>
    <mergeCell ref="N73:O73"/>
    <mergeCell ref="R9:R10"/>
    <mergeCell ref="N74:O74"/>
    <mergeCell ref="E77:F77"/>
    <mergeCell ref="J77:K77"/>
    <mergeCell ref="E78:F78"/>
    <mergeCell ref="J9:J10"/>
    <mergeCell ref="B9:E9"/>
  </mergeCells>
  <printOptions horizontalCentered="1"/>
  <pageMargins left="0.25" right="0.25" top="0.75" bottom="0.75" header="0.3" footer="0.3"/>
  <pageSetup paperSize="9" scale="48" fitToHeight="0" orientation="landscape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232"/>
  <sheetViews>
    <sheetView topLeftCell="A207" zoomScale="90" zoomScaleNormal="90" workbookViewId="0">
      <selection activeCell="L234" sqref="L234"/>
    </sheetView>
  </sheetViews>
  <sheetFormatPr defaultRowHeight="15" x14ac:dyDescent="0.25"/>
  <cols>
    <col min="4" max="4" width="12" customWidth="1"/>
    <col min="6" max="6" width="14.28515625" customWidth="1"/>
    <col min="9" max="9" width="20.42578125" customWidth="1"/>
    <col min="10" max="10" width="11.5703125" customWidth="1"/>
    <col min="11" max="11" width="10.7109375" customWidth="1"/>
    <col min="12" max="12" width="14.85546875" customWidth="1"/>
    <col min="13" max="13" width="11.85546875" customWidth="1"/>
    <col min="14" max="14" width="11.5703125" customWidth="1"/>
    <col min="15" max="15" width="11.85546875" customWidth="1"/>
    <col min="16" max="16" width="10.85546875" customWidth="1"/>
    <col min="19" max="19" width="11.5703125" customWidth="1"/>
    <col min="20" max="20" width="12.140625" customWidth="1"/>
    <col min="21" max="21" width="11.7109375" customWidth="1"/>
  </cols>
  <sheetData>
    <row r="2" spans="1:21" x14ac:dyDescent="0.25">
      <c r="A2" s="21"/>
      <c r="B2" s="21"/>
      <c r="C2" s="21"/>
      <c r="D2" s="21"/>
      <c r="E2" s="21"/>
      <c r="F2" s="21"/>
      <c r="G2" s="21"/>
      <c r="H2" s="21"/>
      <c r="I2" s="21"/>
      <c r="J2" s="22"/>
      <c r="K2" s="21"/>
      <c r="L2" s="21"/>
      <c r="M2" s="21"/>
      <c r="N2" s="21"/>
      <c r="O2" s="96"/>
      <c r="P2" s="96"/>
      <c r="Q2" s="96"/>
      <c r="R2" s="96"/>
      <c r="S2" s="96"/>
    </row>
    <row r="3" spans="1:21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3"/>
      <c r="N3" s="23"/>
      <c r="O3" s="97"/>
      <c r="P3" s="97"/>
      <c r="Q3" s="97"/>
      <c r="R3" s="97"/>
      <c r="S3" s="97"/>
    </row>
    <row r="4" spans="1:21" x14ac:dyDescent="0.2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4"/>
      <c r="M4" s="24"/>
      <c r="N4" s="24"/>
      <c r="O4" s="24"/>
      <c r="P4" s="24"/>
      <c r="Q4" s="24"/>
      <c r="R4" s="21"/>
      <c r="S4" s="25"/>
    </row>
    <row r="5" spans="1:21" x14ac:dyDescent="0.25">
      <c r="A5" s="91" t="s">
        <v>1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</row>
    <row r="6" spans="1:21" x14ac:dyDescent="0.25">
      <c r="A6" s="91" t="s">
        <v>2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</row>
    <row r="7" spans="1:21" x14ac:dyDescent="0.25">
      <c r="A7" s="91" t="s">
        <v>3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</row>
    <row r="8" spans="1:21" x14ac:dyDescent="0.25">
      <c r="A8" s="92" t="s">
        <v>169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</row>
    <row r="9" spans="1:21" x14ac:dyDescent="0.25">
      <c r="A9" s="26"/>
      <c r="B9" s="21"/>
      <c r="C9" s="21"/>
      <c r="D9" s="21"/>
      <c r="E9" s="21"/>
      <c r="F9" s="21"/>
      <c r="G9" s="21"/>
      <c r="H9" s="21"/>
      <c r="I9" s="27"/>
      <c r="J9" s="28"/>
      <c r="K9" s="29" t="s">
        <v>97</v>
      </c>
      <c r="L9" s="21"/>
      <c r="M9" s="21"/>
      <c r="N9" s="21"/>
      <c r="O9" s="21"/>
      <c r="P9" s="21"/>
      <c r="Q9" s="21"/>
      <c r="R9" s="21"/>
      <c r="S9" s="21"/>
    </row>
    <row r="10" spans="1:21" x14ac:dyDescent="0.25">
      <c r="A10" s="21" t="s">
        <v>4</v>
      </c>
      <c r="B10" s="21"/>
      <c r="C10" s="21"/>
      <c r="D10" s="21"/>
      <c r="E10" s="72" t="s">
        <v>103</v>
      </c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</row>
    <row r="11" spans="1:21" x14ac:dyDescent="0.25">
      <c r="A11" s="21" t="s">
        <v>5</v>
      </c>
      <c r="B11" s="21"/>
      <c r="C11" s="21"/>
      <c r="D11" s="21"/>
      <c r="E11" s="94">
        <v>5921027260</v>
      </c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</row>
    <row r="12" spans="1:21" x14ac:dyDescent="0.25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</row>
    <row r="13" spans="1:21" ht="46.5" customHeight="1" x14ac:dyDescent="0.25">
      <c r="A13" s="86" t="s">
        <v>6</v>
      </c>
      <c r="B13" s="86" t="s">
        <v>0</v>
      </c>
      <c r="C13" s="86"/>
      <c r="D13" s="86"/>
      <c r="E13" s="86"/>
      <c r="F13" s="86" t="s">
        <v>21</v>
      </c>
      <c r="G13" s="84" t="s">
        <v>22</v>
      </c>
      <c r="H13" s="86" t="s">
        <v>11</v>
      </c>
      <c r="I13" s="86" t="s">
        <v>12</v>
      </c>
      <c r="J13" s="86" t="s">
        <v>23</v>
      </c>
      <c r="K13" s="87" t="s">
        <v>24</v>
      </c>
      <c r="L13" s="88"/>
      <c r="M13" s="89" t="s">
        <v>25</v>
      </c>
      <c r="N13" s="90"/>
      <c r="O13" s="86" t="s">
        <v>28</v>
      </c>
      <c r="P13" s="84" t="s">
        <v>31</v>
      </c>
      <c r="Q13" s="84" t="s">
        <v>30</v>
      </c>
      <c r="R13" s="86" t="s">
        <v>33</v>
      </c>
      <c r="S13" s="86" t="s">
        <v>13</v>
      </c>
    </row>
    <row r="14" spans="1:21" ht="132" x14ac:dyDescent="0.25">
      <c r="A14" s="86"/>
      <c r="B14" s="20" t="s">
        <v>7</v>
      </c>
      <c r="C14" s="20" t="s">
        <v>8</v>
      </c>
      <c r="D14" s="20" t="s">
        <v>9</v>
      </c>
      <c r="E14" s="20" t="s">
        <v>10</v>
      </c>
      <c r="F14" s="86"/>
      <c r="G14" s="85"/>
      <c r="H14" s="86"/>
      <c r="I14" s="86"/>
      <c r="J14" s="86"/>
      <c r="K14" s="20" t="s">
        <v>26</v>
      </c>
      <c r="L14" s="20" t="s">
        <v>27</v>
      </c>
      <c r="M14" s="20" t="s">
        <v>26</v>
      </c>
      <c r="N14" s="20" t="s">
        <v>27</v>
      </c>
      <c r="O14" s="86"/>
      <c r="P14" s="85"/>
      <c r="Q14" s="85"/>
      <c r="R14" s="86"/>
      <c r="S14" s="86"/>
    </row>
    <row r="15" spans="1:21" x14ac:dyDescent="0.25">
      <c r="A15" s="6">
        <v>1</v>
      </c>
      <c r="B15" s="6">
        <v>2</v>
      </c>
      <c r="C15" s="6">
        <v>3</v>
      </c>
      <c r="D15" s="6">
        <v>4</v>
      </c>
      <c r="E15" s="6">
        <v>5</v>
      </c>
      <c r="F15" s="6">
        <v>6</v>
      </c>
      <c r="G15" s="6">
        <v>7</v>
      </c>
      <c r="H15" s="6">
        <v>8</v>
      </c>
      <c r="I15" s="6">
        <v>9</v>
      </c>
      <c r="J15" s="6">
        <v>10</v>
      </c>
      <c r="K15" s="6">
        <v>11</v>
      </c>
      <c r="L15" s="6">
        <v>12</v>
      </c>
      <c r="M15" s="6">
        <v>13</v>
      </c>
      <c r="N15" s="6">
        <v>14</v>
      </c>
      <c r="O15" s="6">
        <v>15</v>
      </c>
      <c r="P15" s="6">
        <v>16</v>
      </c>
      <c r="Q15" s="6">
        <v>17</v>
      </c>
      <c r="R15" s="6">
        <v>18</v>
      </c>
      <c r="S15" s="6">
        <v>19</v>
      </c>
    </row>
    <row r="16" spans="1:21" ht="36" x14ac:dyDescent="0.25">
      <c r="A16" s="6">
        <v>678</v>
      </c>
      <c r="B16" s="7" t="s">
        <v>35</v>
      </c>
      <c r="C16" s="7" t="s">
        <v>36</v>
      </c>
      <c r="D16" s="7" t="s">
        <v>41</v>
      </c>
      <c r="E16" s="6" t="s">
        <v>104</v>
      </c>
      <c r="F16" s="6">
        <v>3459.24</v>
      </c>
      <c r="G16" s="6">
        <v>9.73</v>
      </c>
      <c r="H16" s="7" t="s">
        <v>38</v>
      </c>
      <c r="I16" s="7" t="s">
        <v>107</v>
      </c>
      <c r="J16" s="7" t="s">
        <v>102</v>
      </c>
      <c r="K16" s="56">
        <v>2057148.73</v>
      </c>
      <c r="L16" s="56">
        <f>F16*G16*3</f>
        <v>100975.2156</v>
      </c>
      <c r="M16" s="56">
        <v>1934742</v>
      </c>
      <c r="N16" s="56">
        <v>87323.69</v>
      </c>
      <c r="O16" s="56">
        <f t="shared" ref="O16" si="0">K16-M16</f>
        <v>122406.72999999998</v>
      </c>
      <c r="P16" s="56">
        <v>1115153</v>
      </c>
      <c r="Q16" s="8" t="s">
        <v>40</v>
      </c>
      <c r="R16" s="8" t="s">
        <v>40</v>
      </c>
      <c r="S16" s="56">
        <v>819588.92</v>
      </c>
      <c r="T16" s="35">
        <f t="shared" ref="T16" si="1">S16+P16</f>
        <v>1934741.92</v>
      </c>
      <c r="U16" s="35">
        <f t="shared" ref="U16" si="2">S16+P16+O16</f>
        <v>2057148.65</v>
      </c>
    </row>
    <row r="18" spans="1:19" x14ac:dyDescent="0.25">
      <c r="A18" s="72" t="s">
        <v>144</v>
      </c>
      <c r="B18" s="72"/>
      <c r="C18" s="72"/>
      <c r="D18" s="72"/>
      <c r="E18" s="72"/>
      <c r="F18" s="30"/>
      <c r="G18" s="30"/>
      <c r="H18" s="21"/>
      <c r="I18" s="30"/>
      <c r="J18" s="30"/>
      <c r="K18" s="21"/>
      <c r="L18" s="68" t="s">
        <v>145</v>
      </c>
      <c r="M18" s="68"/>
      <c r="N18" s="30"/>
      <c r="O18" s="21"/>
    </row>
    <row r="19" spans="1:19" x14ac:dyDescent="0.25">
      <c r="A19" s="21" t="s">
        <v>14</v>
      </c>
      <c r="B19" s="21"/>
      <c r="C19" s="21"/>
      <c r="D19" s="21"/>
      <c r="E19" s="21"/>
      <c r="F19" s="31"/>
      <c r="G19" s="31"/>
      <c r="H19" s="21"/>
      <c r="I19" s="22" t="s">
        <v>15</v>
      </c>
      <c r="J19" s="21"/>
      <c r="K19" s="21"/>
      <c r="L19" s="73" t="s">
        <v>16</v>
      </c>
      <c r="M19" s="73"/>
      <c r="N19" s="21"/>
      <c r="O19" s="21"/>
    </row>
    <row r="20" spans="1:19" x14ac:dyDescent="0.2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32" t="s">
        <v>32</v>
      </c>
      <c r="L20" s="21"/>
      <c r="M20" s="21"/>
      <c r="N20" s="21"/>
      <c r="O20" s="21"/>
    </row>
    <row r="21" spans="1:19" x14ac:dyDescent="0.2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</row>
    <row r="22" spans="1:19" x14ac:dyDescent="0.25">
      <c r="A22" s="21" t="s">
        <v>17</v>
      </c>
      <c r="B22" s="21"/>
      <c r="C22" s="68" t="s">
        <v>145</v>
      </c>
      <c r="D22" s="68"/>
      <c r="E22" s="21"/>
      <c r="F22" s="42">
        <v>44276</v>
      </c>
      <c r="G22" s="33"/>
      <c r="H22" s="69" t="s">
        <v>146</v>
      </c>
      <c r="I22" s="69"/>
      <c r="J22" s="21"/>
      <c r="K22" s="21"/>
      <c r="L22" s="21"/>
      <c r="M22" s="21"/>
      <c r="N22" s="21"/>
      <c r="O22" s="21"/>
    </row>
    <row r="23" spans="1:19" x14ac:dyDescent="0.25">
      <c r="A23" s="21"/>
      <c r="B23" s="21"/>
      <c r="C23" s="70" t="s">
        <v>18</v>
      </c>
      <c r="D23" s="70"/>
      <c r="E23" s="21"/>
      <c r="F23" s="34" t="s">
        <v>19</v>
      </c>
      <c r="G23" s="21"/>
      <c r="H23" s="34" t="s">
        <v>20</v>
      </c>
      <c r="I23" s="21"/>
      <c r="J23" s="21"/>
      <c r="K23" s="21"/>
      <c r="L23" s="21"/>
      <c r="M23" s="21"/>
      <c r="N23" s="21"/>
      <c r="O23" s="21"/>
    </row>
    <row r="28" spans="1:19" x14ac:dyDescent="0.25">
      <c r="A28" s="91" t="s">
        <v>1</v>
      </c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</row>
    <row r="29" spans="1:19" x14ac:dyDescent="0.25">
      <c r="A29" s="91" t="s">
        <v>2</v>
      </c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</row>
    <row r="30" spans="1:19" x14ac:dyDescent="0.25">
      <c r="A30" s="91" t="s">
        <v>3</v>
      </c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</row>
    <row r="31" spans="1:19" x14ac:dyDescent="0.25">
      <c r="A31" s="92" t="s">
        <v>169</v>
      </c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</row>
    <row r="32" spans="1:19" x14ac:dyDescent="0.25">
      <c r="A32" s="26"/>
      <c r="B32" s="21"/>
      <c r="C32" s="21"/>
      <c r="D32" s="21"/>
      <c r="E32" s="21"/>
      <c r="F32" s="21"/>
      <c r="G32" s="21"/>
      <c r="H32" s="21"/>
      <c r="I32" s="27"/>
      <c r="J32" s="28"/>
      <c r="K32" s="29" t="s">
        <v>97</v>
      </c>
      <c r="L32" s="21"/>
      <c r="M32" s="21"/>
      <c r="N32" s="21"/>
      <c r="O32" s="21"/>
      <c r="P32" s="21"/>
      <c r="Q32" s="21"/>
      <c r="R32" s="21"/>
      <c r="S32" s="21"/>
    </row>
    <row r="33" spans="1:21" x14ac:dyDescent="0.25">
      <c r="A33" s="21" t="s">
        <v>4</v>
      </c>
      <c r="B33" s="21"/>
      <c r="C33" s="21"/>
      <c r="D33" s="21"/>
      <c r="E33" s="72" t="s">
        <v>119</v>
      </c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</row>
    <row r="34" spans="1:21" x14ac:dyDescent="0.25">
      <c r="A34" s="21" t="s">
        <v>5</v>
      </c>
      <c r="B34" s="21"/>
      <c r="C34" s="21"/>
      <c r="D34" s="21"/>
      <c r="E34" s="94">
        <v>5921027252</v>
      </c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</row>
    <row r="35" spans="1:21" x14ac:dyDescent="0.2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</row>
    <row r="36" spans="1:21" ht="36" customHeight="1" x14ac:dyDescent="0.25">
      <c r="A36" s="86" t="s">
        <v>6</v>
      </c>
      <c r="B36" s="86" t="s">
        <v>0</v>
      </c>
      <c r="C36" s="86"/>
      <c r="D36" s="86"/>
      <c r="E36" s="86"/>
      <c r="F36" s="86" t="s">
        <v>21</v>
      </c>
      <c r="G36" s="84" t="s">
        <v>22</v>
      </c>
      <c r="H36" s="86" t="s">
        <v>11</v>
      </c>
      <c r="I36" s="86" t="s">
        <v>12</v>
      </c>
      <c r="J36" s="86" t="s">
        <v>23</v>
      </c>
      <c r="K36" s="87" t="s">
        <v>24</v>
      </c>
      <c r="L36" s="88"/>
      <c r="M36" s="89" t="s">
        <v>25</v>
      </c>
      <c r="N36" s="90"/>
      <c r="O36" s="86" t="s">
        <v>28</v>
      </c>
      <c r="P36" s="84" t="s">
        <v>31</v>
      </c>
      <c r="Q36" s="84" t="s">
        <v>30</v>
      </c>
      <c r="R36" s="86" t="s">
        <v>33</v>
      </c>
      <c r="S36" s="86" t="s">
        <v>13</v>
      </c>
    </row>
    <row r="37" spans="1:21" ht="163.5" customHeight="1" x14ac:dyDescent="0.25">
      <c r="A37" s="86"/>
      <c r="B37" s="20" t="s">
        <v>7</v>
      </c>
      <c r="C37" s="20" t="s">
        <v>8</v>
      </c>
      <c r="D37" s="20" t="s">
        <v>9</v>
      </c>
      <c r="E37" s="20" t="s">
        <v>10</v>
      </c>
      <c r="F37" s="86"/>
      <c r="G37" s="85"/>
      <c r="H37" s="86"/>
      <c r="I37" s="86"/>
      <c r="J37" s="86"/>
      <c r="K37" s="20" t="s">
        <v>26</v>
      </c>
      <c r="L37" s="20" t="s">
        <v>27</v>
      </c>
      <c r="M37" s="20" t="s">
        <v>26</v>
      </c>
      <c r="N37" s="20" t="s">
        <v>27</v>
      </c>
      <c r="O37" s="86"/>
      <c r="P37" s="85"/>
      <c r="Q37" s="85"/>
      <c r="R37" s="86"/>
      <c r="S37" s="86"/>
    </row>
    <row r="38" spans="1:21" x14ac:dyDescent="0.25">
      <c r="A38" s="6">
        <v>1</v>
      </c>
      <c r="B38" s="6">
        <v>2</v>
      </c>
      <c r="C38" s="6">
        <v>3</v>
      </c>
      <c r="D38" s="6">
        <v>4</v>
      </c>
      <c r="E38" s="6">
        <v>5</v>
      </c>
      <c r="F38" s="6">
        <v>6</v>
      </c>
      <c r="G38" s="6">
        <v>7</v>
      </c>
      <c r="H38" s="6">
        <v>8</v>
      </c>
      <c r="I38" s="6">
        <v>9</v>
      </c>
      <c r="J38" s="6">
        <v>10</v>
      </c>
      <c r="K38" s="6">
        <v>11</v>
      </c>
      <c r="L38" s="6">
        <v>12</v>
      </c>
      <c r="M38" s="6">
        <v>13</v>
      </c>
      <c r="N38" s="6">
        <v>14</v>
      </c>
      <c r="O38" s="6">
        <v>15</v>
      </c>
      <c r="P38" s="6">
        <v>16</v>
      </c>
      <c r="Q38" s="6">
        <v>17</v>
      </c>
      <c r="R38" s="6">
        <v>18</v>
      </c>
      <c r="S38" s="6">
        <v>19</v>
      </c>
    </row>
    <row r="39" spans="1:21" ht="36" x14ac:dyDescent="0.25">
      <c r="A39" s="6">
        <v>4225</v>
      </c>
      <c r="B39" s="7" t="s">
        <v>35</v>
      </c>
      <c r="C39" s="7" t="s">
        <v>36</v>
      </c>
      <c r="D39" s="7" t="s">
        <v>113</v>
      </c>
      <c r="E39" s="6">
        <v>8</v>
      </c>
      <c r="F39" s="6">
        <v>3575.5</v>
      </c>
      <c r="G39" s="6">
        <v>9.73</v>
      </c>
      <c r="H39" s="7" t="s">
        <v>38</v>
      </c>
      <c r="I39" s="7" t="s">
        <v>120</v>
      </c>
      <c r="J39" s="7" t="s">
        <v>121</v>
      </c>
      <c r="K39" s="56">
        <v>1581841</v>
      </c>
      <c r="L39" s="56">
        <f>F39*G39*3</f>
        <v>104368.845</v>
      </c>
      <c r="M39" s="56">
        <v>1469174.39</v>
      </c>
      <c r="N39" s="56">
        <v>322015.81</v>
      </c>
      <c r="O39" s="56">
        <f>K39-M39</f>
        <v>112666.6100000001</v>
      </c>
      <c r="P39" s="56">
        <v>0</v>
      </c>
      <c r="Q39" s="8" t="s">
        <v>40</v>
      </c>
      <c r="R39" s="8" t="s">
        <v>40</v>
      </c>
      <c r="S39" s="56">
        <v>1469174</v>
      </c>
      <c r="T39" s="35">
        <f>S39+P39</f>
        <v>1469174</v>
      </c>
      <c r="U39" s="35">
        <f>S39+P39+O39</f>
        <v>1581840.61</v>
      </c>
    </row>
    <row r="40" spans="1:21" x14ac:dyDescent="0.25">
      <c r="A40" s="36"/>
      <c r="B40" s="19"/>
      <c r="C40" s="19"/>
      <c r="D40" s="19"/>
      <c r="E40" s="36"/>
      <c r="F40" s="36"/>
      <c r="G40" s="36"/>
      <c r="H40" s="19"/>
      <c r="I40" s="19"/>
      <c r="J40" s="19"/>
      <c r="K40" s="37"/>
      <c r="L40" s="95"/>
      <c r="M40" s="95"/>
      <c r="N40" s="95"/>
      <c r="O40" s="95"/>
      <c r="P40" s="95"/>
      <c r="Q40" s="95"/>
      <c r="R40" s="95"/>
      <c r="S40" s="95"/>
    </row>
    <row r="42" spans="1:21" x14ac:dyDescent="0.25">
      <c r="A42" s="72" t="s">
        <v>144</v>
      </c>
      <c r="B42" s="72"/>
      <c r="C42" s="72"/>
      <c r="D42" s="72"/>
      <c r="E42" s="72"/>
      <c r="F42" s="30"/>
      <c r="G42" s="30"/>
      <c r="H42" s="21"/>
      <c r="I42" s="30"/>
      <c r="J42" s="30"/>
      <c r="K42" s="21"/>
      <c r="L42" s="68" t="s">
        <v>145</v>
      </c>
      <c r="M42" s="68"/>
      <c r="N42" s="30"/>
      <c r="O42" s="21"/>
    </row>
    <row r="43" spans="1:21" x14ac:dyDescent="0.25">
      <c r="A43" s="21" t="s">
        <v>14</v>
      </c>
      <c r="B43" s="21"/>
      <c r="C43" s="21"/>
      <c r="D43" s="21"/>
      <c r="E43" s="21"/>
      <c r="F43" s="31"/>
      <c r="G43" s="31"/>
      <c r="H43" s="21"/>
      <c r="I43" s="22" t="s">
        <v>15</v>
      </c>
      <c r="J43" s="21"/>
      <c r="K43" s="21"/>
      <c r="L43" s="73" t="s">
        <v>16</v>
      </c>
      <c r="M43" s="73"/>
      <c r="N43" s="21"/>
      <c r="O43" s="21"/>
    </row>
    <row r="44" spans="1:21" x14ac:dyDescent="0.2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32" t="s">
        <v>32</v>
      </c>
      <c r="L44" s="21"/>
      <c r="M44" s="21"/>
      <c r="N44" s="21"/>
      <c r="O44" s="21"/>
    </row>
    <row r="45" spans="1:21" x14ac:dyDescent="0.2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</row>
    <row r="46" spans="1:21" x14ac:dyDescent="0.25">
      <c r="A46" s="21" t="s">
        <v>17</v>
      </c>
      <c r="B46" s="21"/>
      <c r="C46" s="68" t="s">
        <v>145</v>
      </c>
      <c r="D46" s="68"/>
      <c r="E46" s="21"/>
      <c r="F46" s="42">
        <v>44276</v>
      </c>
      <c r="G46" s="33"/>
      <c r="H46" s="69" t="s">
        <v>146</v>
      </c>
      <c r="I46" s="69"/>
      <c r="J46" s="21"/>
      <c r="K46" s="21"/>
      <c r="L46" s="21"/>
      <c r="M46" s="21"/>
      <c r="N46" s="21"/>
      <c r="O46" s="21"/>
    </row>
    <row r="47" spans="1:21" x14ac:dyDescent="0.25">
      <c r="A47" s="21"/>
      <c r="B47" s="21"/>
      <c r="C47" s="70" t="s">
        <v>18</v>
      </c>
      <c r="D47" s="70"/>
      <c r="E47" s="21"/>
      <c r="F47" s="34" t="s">
        <v>19</v>
      </c>
      <c r="G47" s="21"/>
      <c r="H47" s="34" t="s">
        <v>20</v>
      </c>
      <c r="I47" s="21"/>
      <c r="J47" s="21"/>
      <c r="K47" s="21"/>
      <c r="L47" s="21"/>
      <c r="M47" s="21"/>
      <c r="N47" s="21"/>
      <c r="O47" s="21"/>
    </row>
    <row r="50" spans="1:21" x14ac:dyDescent="0.25">
      <c r="A50" s="91" t="s">
        <v>1</v>
      </c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</row>
    <row r="51" spans="1:21" x14ac:dyDescent="0.25">
      <c r="A51" s="91" t="s">
        <v>2</v>
      </c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</row>
    <row r="52" spans="1:21" x14ac:dyDescent="0.25">
      <c r="A52" s="91" t="s">
        <v>3</v>
      </c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</row>
    <row r="53" spans="1:21" x14ac:dyDescent="0.25">
      <c r="A53" s="92" t="s">
        <v>170</v>
      </c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</row>
    <row r="54" spans="1:21" x14ac:dyDescent="0.25">
      <c r="A54" s="26"/>
      <c r="B54" s="21"/>
      <c r="C54" s="21"/>
      <c r="D54" s="21"/>
      <c r="E54" s="21"/>
      <c r="F54" s="21"/>
      <c r="G54" s="21"/>
      <c r="H54" s="21"/>
      <c r="I54" s="27"/>
      <c r="J54" s="28"/>
      <c r="K54" s="29" t="s">
        <v>97</v>
      </c>
      <c r="L54" s="21"/>
      <c r="M54" s="21"/>
      <c r="N54" s="21"/>
      <c r="O54" s="21"/>
      <c r="P54" s="21"/>
      <c r="Q54" s="21"/>
      <c r="R54" s="21"/>
      <c r="S54" s="21"/>
    </row>
    <row r="55" spans="1:21" x14ac:dyDescent="0.25">
      <c r="A55" s="21" t="s">
        <v>4</v>
      </c>
      <c r="B55" s="21"/>
      <c r="C55" s="21"/>
      <c r="D55" s="21"/>
      <c r="E55" s="72" t="s">
        <v>122</v>
      </c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</row>
    <row r="56" spans="1:21" x14ac:dyDescent="0.25">
      <c r="A56" s="21" t="s">
        <v>5</v>
      </c>
      <c r="B56" s="21"/>
      <c r="C56" s="21"/>
      <c r="D56" s="21"/>
      <c r="E56" s="94">
        <v>5921026160</v>
      </c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</row>
    <row r="57" spans="1:21" x14ac:dyDescent="0.25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</row>
    <row r="58" spans="1:21" ht="39.75" customHeight="1" x14ac:dyDescent="0.25">
      <c r="A58" s="86" t="s">
        <v>6</v>
      </c>
      <c r="B58" s="86" t="s">
        <v>0</v>
      </c>
      <c r="C58" s="86"/>
      <c r="D58" s="86"/>
      <c r="E58" s="86"/>
      <c r="F58" s="86" t="s">
        <v>21</v>
      </c>
      <c r="G58" s="84" t="s">
        <v>22</v>
      </c>
      <c r="H58" s="86" t="s">
        <v>11</v>
      </c>
      <c r="I58" s="86" t="s">
        <v>12</v>
      </c>
      <c r="J58" s="86" t="s">
        <v>23</v>
      </c>
      <c r="K58" s="87" t="s">
        <v>24</v>
      </c>
      <c r="L58" s="88"/>
      <c r="M58" s="89" t="s">
        <v>25</v>
      </c>
      <c r="N58" s="90"/>
      <c r="O58" s="86" t="s">
        <v>28</v>
      </c>
      <c r="P58" s="84" t="s">
        <v>31</v>
      </c>
      <c r="Q58" s="84" t="s">
        <v>30</v>
      </c>
      <c r="R58" s="86" t="s">
        <v>33</v>
      </c>
      <c r="S58" s="86" t="s">
        <v>13</v>
      </c>
    </row>
    <row r="59" spans="1:21" ht="170.25" customHeight="1" x14ac:dyDescent="0.25">
      <c r="A59" s="86"/>
      <c r="B59" s="20" t="s">
        <v>7</v>
      </c>
      <c r="C59" s="20" t="s">
        <v>8</v>
      </c>
      <c r="D59" s="20" t="s">
        <v>9</v>
      </c>
      <c r="E59" s="20" t="s">
        <v>10</v>
      </c>
      <c r="F59" s="86"/>
      <c r="G59" s="85"/>
      <c r="H59" s="86"/>
      <c r="I59" s="86"/>
      <c r="J59" s="86"/>
      <c r="K59" s="20" t="s">
        <v>26</v>
      </c>
      <c r="L59" s="20" t="s">
        <v>27</v>
      </c>
      <c r="M59" s="20" t="s">
        <v>26</v>
      </c>
      <c r="N59" s="20" t="s">
        <v>27</v>
      </c>
      <c r="O59" s="86"/>
      <c r="P59" s="85"/>
      <c r="Q59" s="85"/>
      <c r="R59" s="86"/>
      <c r="S59" s="86"/>
    </row>
    <row r="60" spans="1:21" x14ac:dyDescent="0.25">
      <c r="A60" s="6">
        <v>1</v>
      </c>
      <c r="B60" s="6">
        <v>2</v>
      </c>
      <c r="C60" s="6">
        <v>3</v>
      </c>
      <c r="D60" s="6">
        <v>4</v>
      </c>
      <c r="E60" s="6">
        <v>5</v>
      </c>
      <c r="F60" s="6">
        <v>6</v>
      </c>
      <c r="G60" s="6">
        <v>7</v>
      </c>
      <c r="H60" s="6">
        <v>8</v>
      </c>
      <c r="I60" s="6">
        <v>9</v>
      </c>
      <c r="J60" s="6">
        <v>10</v>
      </c>
      <c r="K60" s="6">
        <v>11</v>
      </c>
      <c r="L60" s="6">
        <v>12</v>
      </c>
      <c r="M60" s="6">
        <v>13</v>
      </c>
      <c r="N60" s="6">
        <v>14</v>
      </c>
      <c r="O60" s="6">
        <v>15</v>
      </c>
      <c r="P60" s="6">
        <v>16</v>
      </c>
      <c r="Q60" s="6">
        <v>17</v>
      </c>
      <c r="R60" s="6">
        <v>18</v>
      </c>
      <c r="S60" s="6">
        <v>19</v>
      </c>
    </row>
    <row r="61" spans="1:21" ht="43.5" customHeight="1" x14ac:dyDescent="0.25">
      <c r="A61" s="6">
        <v>164</v>
      </c>
      <c r="B61" s="7" t="s">
        <v>35</v>
      </c>
      <c r="C61" s="7" t="s">
        <v>36</v>
      </c>
      <c r="D61" s="7" t="s">
        <v>113</v>
      </c>
      <c r="E61" s="6">
        <v>12</v>
      </c>
      <c r="F61" s="6">
        <v>3238.9</v>
      </c>
      <c r="G61" s="6">
        <v>9.73</v>
      </c>
      <c r="H61" s="7" t="s">
        <v>38</v>
      </c>
      <c r="I61" s="7" t="s">
        <v>123</v>
      </c>
      <c r="J61" s="7" t="s">
        <v>102</v>
      </c>
      <c r="K61" s="56">
        <v>1911567.31</v>
      </c>
      <c r="L61" s="56">
        <f>F61*G61*3</f>
        <v>94543.491000000009</v>
      </c>
      <c r="M61" s="56">
        <v>1730570.73</v>
      </c>
      <c r="N61" s="56">
        <v>101998.5</v>
      </c>
      <c r="O61" s="56">
        <f>K61-M61</f>
        <v>180996.58000000007</v>
      </c>
      <c r="P61" s="56">
        <v>1115352</v>
      </c>
      <c r="Q61" s="8" t="s">
        <v>40</v>
      </c>
      <c r="R61" s="8" t="s">
        <v>40</v>
      </c>
      <c r="S61" s="56">
        <v>615218.76</v>
      </c>
      <c r="T61" s="35">
        <f>S61+P61</f>
        <v>1730570.76</v>
      </c>
      <c r="U61" s="35">
        <f>S61+P61+O61</f>
        <v>1911567.34</v>
      </c>
    </row>
    <row r="63" spans="1:21" x14ac:dyDescent="0.25">
      <c r="A63" s="72" t="s">
        <v>144</v>
      </c>
      <c r="B63" s="72"/>
      <c r="C63" s="72"/>
      <c r="D63" s="72"/>
      <c r="E63" s="72"/>
      <c r="F63" s="30"/>
      <c r="G63" s="30"/>
      <c r="H63" s="21"/>
      <c r="I63" s="30"/>
      <c r="J63" s="30"/>
      <c r="K63" s="21"/>
      <c r="L63" s="68" t="s">
        <v>145</v>
      </c>
      <c r="M63" s="68"/>
      <c r="N63" s="30"/>
      <c r="O63" s="21"/>
    </row>
    <row r="64" spans="1:21" x14ac:dyDescent="0.25">
      <c r="A64" s="21" t="s">
        <v>14</v>
      </c>
      <c r="B64" s="21"/>
      <c r="C64" s="21"/>
      <c r="D64" s="21"/>
      <c r="E64" s="21"/>
      <c r="F64" s="31"/>
      <c r="G64" s="31"/>
      <c r="H64" s="21"/>
      <c r="I64" s="22" t="s">
        <v>15</v>
      </c>
      <c r="J64" s="21"/>
      <c r="K64" s="21"/>
      <c r="L64" s="73" t="s">
        <v>16</v>
      </c>
      <c r="M64" s="73"/>
      <c r="N64" s="21"/>
      <c r="O64" s="21"/>
    </row>
    <row r="65" spans="1:19" x14ac:dyDescent="0.25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32" t="s">
        <v>32</v>
      </c>
      <c r="L65" s="21"/>
      <c r="M65" s="21"/>
      <c r="N65" s="21"/>
      <c r="O65" s="21"/>
    </row>
    <row r="66" spans="1:19" x14ac:dyDescent="0.25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</row>
    <row r="67" spans="1:19" x14ac:dyDescent="0.25">
      <c r="A67" s="21" t="s">
        <v>17</v>
      </c>
      <c r="B67" s="21"/>
      <c r="C67" s="68" t="s">
        <v>145</v>
      </c>
      <c r="D67" s="68"/>
      <c r="E67" s="21"/>
      <c r="F67" s="42">
        <v>44276</v>
      </c>
      <c r="G67" s="33"/>
      <c r="H67" s="69" t="s">
        <v>146</v>
      </c>
      <c r="I67" s="69"/>
      <c r="J67" s="21"/>
      <c r="K67" s="21"/>
      <c r="L67" s="21"/>
      <c r="M67" s="21"/>
      <c r="N67" s="21"/>
      <c r="O67" s="21"/>
    </row>
    <row r="68" spans="1:19" x14ac:dyDescent="0.25">
      <c r="A68" s="21"/>
      <c r="B68" s="21"/>
      <c r="C68" s="70" t="s">
        <v>18</v>
      </c>
      <c r="D68" s="70"/>
      <c r="E68" s="21"/>
      <c r="F68" s="34" t="s">
        <v>19</v>
      </c>
      <c r="G68" s="21"/>
      <c r="H68" s="34" t="s">
        <v>20</v>
      </c>
      <c r="I68" s="21"/>
      <c r="J68" s="21"/>
      <c r="K68" s="21"/>
      <c r="L68" s="21"/>
      <c r="M68" s="21"/>
      <c r="N68" s="21"/>
      <c r="O68" s="21"/>
    </row>
    <row r="71" spans="1:19" x14ac:dyDescent="0.25">
      <c r="A71" s="91" t="s">
        <v>1</v>
      </c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</row>
    <row r="72" spans="1:19" x14ac:dyDescent="0.25">
      <c r="A72" s="91" t="s">
        <v>2</v>
      </c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</row>
    <row r="73" spans="1:19" x14ac:dyDescent="0.25">
      <c r="A73" s="91" t="s">
        <v>3</v>
      </c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</row>
    <row r="74" spans="1:19" x14ac:dyDescent="0.25">
      <c r="A74" s="92" t="s">
        <v>171</v>
      </c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</row>
    <row r="75" spans="1:19" x14ac:dyDescent="0.25">
      <c r="A75" s="26"/>
      <c r="B75" s="21"/>
      <c r="C75" s="21"/>
      <c r="D75" s="21"/>
      <c r="E75" s="21"/>
      <c r="F75" s="21"/>
      <c r="G75" s="21"/>
      <c r="H75" s="21"/>
      <c r="I75" s="27"/>
      <c r="J75" s="28"/>
      <c r="K75" s="29" t="s">
        <v>97</v>
      </c>
      <c r="L75" s="21"/>
      <c r="M75" s="21"/>
      <c r="N75" s="21"/>
      <c r="O75" s="21"/>
      <c r="P75" s="21"/>
      <c r="Q75" s="21"/>
      <c r="R75" s="21"/>
      <c r="S75" s="21"/>
    </row>
    <row r="76" spans="1:19" x14ac:dyDescent="0.25">
      <c r="A76" s="21" t="s">
        <v>4</v>
      </c>
      <c r="B76" s="21"/>
      <c r="C76" s="21"/>
      <c r="D76" s="21"/>
      <c r="E76" s="72" t="s">
        <v>125</v>
      </c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</row>
    <row r="77" spans="1:19" x14ac:dyDescent="0.25">
      <c r="A77" s="21" t="s">
        <v>5</v>
      </c>
      <c r="B77" s="21"/>
      <c r="C77" s="21"/>
      <c r="D77" s="21"/>
      <c r="E77" s="94">
        <v>5921031308</v>
      </c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</row>
    <row r="78" spans="1:19" x14ac:dyDescent="0.25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</row>
    <row r="79" spans="1:19" ht="50.25" customHeight="1" x14ac:dyDescent="0.25">
      <c r="A79" s="86" t="s">
        <v>6</v>
      </c>
      <c r="B79" s="86" t="s">
        <v>0</v>
      </c>
      <c r="C79" s="86"/>
      <c r="D79" s="86"/>
      <c r="E79" s="86"/>
      <c r="F79" s="86" t="s">
        <v>21</v>
      </c>
      <c r="G79" s="84" t="s">
        <v>22</v>
      </c>
      <c r="H79" s="86" t="s">
        <v>11</v>
      </c>
      <c r="I79" s="86" t="s">
        <v>12</v>
      </c>
      <c r="J79" s="86" t="s">
        <v>23</v>
      </c>
      <c r="K79" s="87" t="s">
        <v>24</v>
      </c>
      <c r="L79" s="88"/>
      <c r="M79" s="89" t="s">
        <v>25</v>
      </c>
      <c r="N79" s="90"/>
      <c r="O79" s="86" t="s">
        <v>28</v>
      </c>
      <c r="P79" s="84" t="s">
        <v>31</v>
      </c>
      <c r="Q79" s="84" t="s">
        <v>30</v>
      </c>
      <c r="R79" s="86" t="s">
        <v>33</v>
      </c>
      <c r="S79" s="86" t="s">
        <v>13</v>
      </c>
    </row>
    <row r="80" spans="1:19" ht="147.75" customHeight="1" x14ac:dyDescent="0.25">
      <c r="A80" s="86"/>
      <c r="B80" s="20" t="s">
        <v>7</v>
      </c>
      <c r="C80" s="20" t="s">
        <v>8</v>
      </c>
      <c r="D80" s="20" t="s">
        <v>9</v>
      </c>
      <c r="E80" s="20" t="s">
        <v>10</v>
      </c>
      <c r="F80" s="86"/>
      <c r="G80" s="85"/>
      <c r="H80" s="86"/>
      <c r="I80" s="86"/>
      <c r="J80" s="86"/>
      <c r="K80" s="20" t="s">
        <v>26</v>
      </c>
      <c r="L80" s="20" t="s">
        <v>27</v>
      </c>
      <c r="M80" s="20" t="s">
        <v>26</v>
      </c>
      <c r="N80" s="20" t="s">
        <v>27</v>
      </c>
      <c r="O80" s="86"/>
      <c r="P80" s="85"/>
      <c r="Q80" s="85"/>
      <c r="R80" s="86"/>
      <c r="S80" s="86"/>
    </row>
    <row r="81" spans="1:21" x14ac:dyDescent="0.25">
      <c r="A81" s="6">
        <v>1</v>
      </c>
      <c r="B81" s="6">
        <v>2</v>
      </c>
      <c r="C81" s="6">
        <v>3</v>
      </c>
      <c r="D81" s="6">
        <v>4</v>
      </c>
      <c r="E81" s="6">
        <v>5</v>
      </c>
      <c r="F81" s="6">
        <v>6</v>
      </c>
      <c r="G81" s="6">
        <v>7</v>
      </c>
      <c r="H81" s="6">
        <v>8</v>
      </c>
      <c r="I81" s="6">
        <v>9</v>
      </c>
      <c r="J81" s="6">
        <v>10</v>
      </c>
      <c r="K81" s="6">
        <v>11</v>
      </c>
      <c r="L81" s="6">
        <v>12</v>
      </c>
      <c r="M81" s="6">
        <v>13</v>
      </c>
      <c r="N81" s="6">
        <v>14</v>
      </c>
      <c r="O81" s="6">
        <v>15</v>
      </c>
      <c r="P81" s="6">
        <v>16</v>
      </c>
      <c r="Q81" s="6">
        <v>17</v>
      </c>
      <c r="R81" s="6">
        <v>18</v>
      </c>
      <c r="S81" s="6">
        <v>19</v>
      </c>
    </row>
    <row r="82" spans="1:21" ht="51.75" customHeight="1" x14ac:dyDescent="0.25">
      <c r="A82" s="6">
        <v>170</v>
      </c>
      <c r="B82" s="7" t="s">
        <v>35</v>
      </c>
      <c r="C82" s="7" t="s">
        <v>36</v>
      </c>
      <c r="D82" s="7" t="s">
        <v>113</v>
      </c>
      <c r="E82" s="6" t="s">
        <v>126</v>
      </c>
      <c r="F82" s="6">
        <v>3175.8</v>
      </c>
      <c r="G82" s="6">
        <v>9.73</v>
      </c>
      <c r="H82" s="7" t="s">
        <v>38</v>
      </c>
      <c r="I82" s="7" t="s">
        <v>127</v>
      </c>
      <c r="J82" s="7" t="s">
        <v>102</v>
      </c>
      <c r="K82" s="56">
        <v>1957072.6</v>
      </c>
      <c r="L82" s="56">
        <f>F82*G82*3</f>
        <v>92701.602000000014</v>
      </c>
      <c r="M82" s="56">
        <v>1662808.62</v>
      </c>
      <c r="N82" s="56">
        <v>105757.38</v>
      </c>
      <c r="O82" s="56">
        <f>K82-M82</f>
        <v>294263.98</v>
      </c>
      <c r="P82" s="56">
        <v>1221991</v>
      </c>
      <c r="Q82" s="8" t="s">
        <v>40</v>
      </c>
      <c r="R82" s="8" t="s">
        <v>40</v>
      </c>
      <c r="S82" s="56">
        <v>440817.57</v>
      </c>
      <c r="T82" s="35">
        <f>S82+P82</f>
        <v>1662808.57</v>
      </c>
      <c r="U82" s="35">
        <f>S82+P82+O82</f>
        <v>1957072.55</v>
      </c>
    </row>
    <row r="84" spans="1:21" x14ac:dyDescent="0.25">
      <c r="A84" s="72" t="s">
        <v>144</v>
      </c>
      <c r="B84" s="72"/>
      <c r="C84" s="72"/>
      <c r="D84" s="72"/>
      <c r="E84" s="72"/>
      <c r="F84" s="30"/>
      <c r="G84" s="30"/>
      <c r="H84" s="21"/>
      <c r="I84" s="30"/>
      <c r="J84" s="30"/>
      <c r="K84" s="21"/>
      <c r="L84" s="68" t="s">
        <v>145</v>
      </c>
      <c r="M84" s="68"/>
      <c r="N84" s="30"/>
      <c r="O84" s="21"/>
    </row>
    <row r="85" spans="1:21" x14ac:dyDescent="0.25">
      <c r="A85" s="21" t="s">
        <v>14</v>
      </c>
      <c r="B85" s="21"/>
      <c r="C85" s="21"/>
      <c r="D85" s="21"/>
      <c r="E85" s="21"/>
      <c r="F85" s="31"/>
      <c r="G85" s="31"/>
      <c r="H85" s="21"/>
      <c r="I85" s="22" t="s">
        <v>15</v>
      </c>
      <c r="J85" s="21"/>
      <c r="K85" s="21"/>
      <c r="L85" s="73" t="s">
        <v>16</v>
      </c>
      <c r="M85" s="73"/>
      <c r="N85" s="21"/>
      <c r="O85" s="21"/>
    </row>
    <row r="86" spans="1:21" x14ac:dyDescent="0.25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32" t="s">
        <v>32</v>
      </c>
      <c r="L86" s="21"/>
      <c r="M86" s="21"/>
      <c r="N86" s="21"/>
      <c r="O86" s="21"/>
    </row>
    <row r="87" spans="1:21" x14ac:dyDescent="0.25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</row>
    <row r="88" spans="1:21" x14ac:dyDescent="0.25">
      <c r="A88" s="21" t="s">
        <v>17</v>
      </c>
      <c r="B88" s="21"/>
      <c r="C88" s="68" t="s">
        <v>145</v>
      </c>
      <c r="D88" s="68"/>
      <c r="E88" s="21"/>
      <c r="F88" s="42">
        <v>44276</v>
      </c>
      <c r="G88" s="33"/>
      <c r="H88" s="69" t="s">
        <v>146</v>
      </c>
      <c r="I88" s="69"/>
      <c r="J88" s="21"/>
      <c r="K88" s="21"/>
      <c r="L88" s="21"/>
      <c r="M88" s="21"/>
      <c r="N88" s="21"/>
      <c r="O88" s="21"/>
    </row>
    <row r="89" spans="1:21" x14ac:dyDescent="0.25">
      <c r="A89" s="21"/>
      <c r="B89" s="21"/>
      <c r="C89" s="70" t="s">
        <v>18</v>
      </c>
      <c r="D89" s="70"/>
      <c r="E89" s="21"/>
      <c r="F89" s="34" t="s">
        <v>19</v>
      </c>
      <c r="G89" s="21"/>
      <c r="H89" s="34" t="s">
        <v>20</v>
      </c>
      <c r="I89" s="21"/>
      <c r="J89" s="21"/>
      <c r="K89" s="21"/>
      <c r="L89" s="21"/>
      <c r="M89" s="21"/>
      <c r="N89" s="21"/>
      <c r="O89" s="21"/>
    </row>
    <row r="93" spans="1:21" x14ac:dyDescent="0.25">
      <c r="A93" s="91" t="s">
        <v>1</v>
      </c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1"/>
    </row>
    <row r="94" spans="1:21" x14ac:dyDescent="0.25">
      <c r="A94" s="91" t="s">
        <v>2</v>
      </c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</row>
    <row r="95" spans="1:21" x14ac:dyDescent="0.25">
      <c r="A95" s="91" t="s">
        <v>3</v>
      </c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</row>
    <row r="96" spans="1:21" x14ac:dyDescent="0.25">
      <c r="A96" s="92" t="s">
        <v>172</v>
      </c>
      <c r="B96" s="92"/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</row>
    <row r="97" spans="1:21" x14ac:dyDescent="0.25">
      <c r="A97" s="26"/>
      <c r="B97" s="21"/>
      <c r="C97" s="21"/>
      <c r="D97" s="21"/>
      <c r="E97" s="21"/>
      <c r="F97" s="21"/>
      <c r="G97" s="21"/>
      <c r="H97" s="21"/>
      <c r="I97" s="27"/>
      <c r="J97" s="28"/>
      <c r="K97" s="29" t="s">
        <v>97</v>
      </c>
      <c r="L97" s="21"/>
      <c r="M97" s="21"/>
      <c r="N97" s="21"/>
      <c r="O97" s="21"/>
      <c r="P97" s="21"/>
      <c r="Q97" s="21"/>
      <c r="R97" s="21"/>
      <c r="S97" s="21"/>
    </row>
    <row r="98" spans="1:21" x14ac:dyDescent="0.25">
      <c r="A98" s="21" t="s">
        <v>4</v>
      </c>
      <c r="B98" s="21"/>
      <c r="C98" s="21"/>
      <c r="D98" s="21"/>
      <c r="E98" s="72" t="s">
        <v>130</v>
      </c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</row>
    <row r="99" spans="1:21" x14ac:dyDescent="0.25">
      <c r="A99" s="21" t="s">
        <v>5</v>
      </c>
      <c r="B99" s="21"/>
      <c r="C99" s="21"/>
      <c r="D99" s="21"/>
      <c r="E99" s="93">
        <v>5921031298</v>
      </c>
      <c r="F99" s="93"/>
      <c r="G99" s="93"/>
      <c r="H99" s="93"/>
      <c r="I99" s="93"/>
      <c r="J99" s="93"/>
      <c r="K99" s="93"/>
      <c r="L99" s="93"/>
      <c r="M99" s="93"/>
      <c r="N99" s="93"/>
      <c r="O99" s="93"/>
      <c r="P99" s="93"/>
      <c r="Q99" s="93"/>
      <c r="R99" s="93"/>
      <c r="S99" s="93"/>
    </row>
    <row r="100" spans="1:21" x14ac:dyDescent="0.25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</row>
    <row r="101" spans="1:21" ht="128.25" customHeight="1" x14ac:dyDescent="0.25">
      <c r="A101" s="86" t="s">
        <v>6</v>
      </c>
      <c r="B101" s="86" t="s">
        <v>0</v>
      </c>
      <c r="C101" s="86"/>
      <c r="D101" s="86"/>
      <c r="E101" s="86"/>
      <c r="F101" s="86" t="s">
        <v>21</v>
      </c>
      <c r="G101" s="84" t="s">
        <v>22</v>
      </c>
      <c r="H101" s="86" t="s">
        <v>11</v>
      </c>
      <c r="I101" s="86" t="s">
        <v>12</v>
      </c>
      <c r="J101" s="86" t="s">
        <v>23</v>
      </c>
      <c r="K101" s="87" t="s">
        <v>24</v>
      </c>
      <c r="L101" s="88"/>
      <c r="M101" s="89" t="s">
        <v>25</v>
      </c>
      <c r="N101" s="90"/>
      <c r="O101" s="86" t="s">
        <v>28</v>
      </c>
      <c r="P101" s="84" t="s">
        <v>31</v>
      </c>
      <c r="Q101" s="84" t="s">
        <v>30</v>
      </c>
      <c r="R101" s="86" t="s">
        <v>33</v>
      </c>
      <c r="S101" s="86" t="s">
        <v>13</v>
      </c>
    </row>
    <row r="102" spans="1:21" ht="171.75" customHeight="1" x14ac:dyDescent="0.25">
      <c r="A102" s="86"/>
      <c r="B102" s="20" t="s">
        <v>7</v>
      </c>
      <c r="C102" s="20" t="s">
        <v>8</v>
      </c>
      <c r="D102" s="20" t="s">
        <v>9</v>
      </c>
      <c r="E102" s="20" t="s">
        <v>10</v>
      </c>
      <c r="F102" s="86"/>
      <c r="G102" s="85"/>
      <c r="H102" s="86"/>
      <c r="I102" s="86"/>
      <c r="J102" s="86"/>
      <c r="K102" s="20" t="s">
        <v>26</v>
      </c>
      <c r="L102" s="20" t="s">
        <v>27</v>
      </c>
      <c r="M102" s="20" t="s">
        <v>26</v>
      </c>
      <c r="N102" s="20" t="s">
        <v>27</v>
      </c>
      <c r="O102" s="86"/>
      <c r="P102" s="85"/>
      <c r="Q102" s="85"/>
      <c r="R102" s="86"/>
      <c r="S102" s="86"/>
    </row>
    <row r="103" spans="1:21" x14ac:dyDescent="0.25">
      <c r="A103" s="6">
        <v>1</v>
      </c>
      <c r="B103" s="6">
        <v>2</v>
      </c>
      <c r="C103" s="6">
        <v>3</v>
      </c>
      <c r="D103" s="6">
        <v>4</v>
      </c>
      <c r="E103" s="6">
        <v>5</v>
      </c>
      <c r="F103" s="6">
        <v>6</v>
      </c>
      <c r="G103" s="6">
        <v>7</v>
      </c>
      <c r="H103" s="6">
        <v>8</v>
      </c>
      <c r="I103" s="6">
        <v>9</v>
      </c>
      <c r="J103" s="6">
        <v>10</v>
      </c>
      <c r="K103" s="6">
        <v>11</v>
      </c>
      <c r="L103" s="6">
        <v>12</v>
      </c>
      <c r="M103" s="6">
        <v>13</v>
      </c>
      <c r="N103" s="6">
        <v>14</v>
      </c>
      <c r="O103" s="6">
        <v>15</v>
      </c>
      <c r="P103" s="6">
        <v>16</v>
      </c>
      <c r="Q103" s="6">
        <v>17</v>
      </c>
      <c r="R103" s="6">
        <v>18</v>
      </c>
      <c r="S103" s="6">
        <v>19</v>
      </c>
    </row>
    <row r="104" spans="1:21" ht="60" customHeight="1" x14ac:dyDescent="0.25">
      <c r="A104" s="6">
        <v>167</v>
      </c>
      <c r="B104" s="7" t="s">
        <v>35</v>
      </c>
      <c r="C104" s="7" t="s">
        <v>36</v>
      </c>
      <c r="D104" s="7" t="s">
        <v>113</v>
      </c>
      <c r="E104" s="6" t="s">
        <v>131</v>
      </c>
      <c r="F104" s="6">
        <v>3331.5</v>
      </c>
      <c r="G104" s="6">
        <v>9.73</v>
      </c>
      <c r="H104" s="7" t="s">
        <v>38</v>
      </c>
      <c r="I104" s="7" t="s">
        <v>132</v>
      </c>
      <c r="J104" s="7" t="s">
        <v>102</v>
      </c>
      <c r="K104" s="56">
        <v>1956633.85</v>
      </c>
      <c r="L104" s="56">
        <f>F104*G104*3</f>
        <v>97246.485000000015</v>
      </c>
      <c r="M104" s="56">
        <v>1754226.12</v>
      </c>
      <c r="N104" s="56">
        <v>98206.12</v>
      </c>
      <c r="O104" s="56">
        <f>K104-M104</f>
        <v>202407.72999999998</v>
      </c>
      <c r="P104" s="56">
        <v>1225704</v>
      </c>
      <c r="Q104" s="8" t="s">
        <v>40</v>
      </c>
      <c r="R104" s="8" t="s">
        <v>40</v>
      </c>
      <c r="S104" s="56">
        <v>528522.09</v>
      </c>
      <c r="T104" s="35">
        <f>S104+P104</f>
        <v>1754226.0899999999</v>
      </c>
      <c r="U104" s="35">
        <f>S104+P104+O104</f>
        <v>1956633.8199999998</v>
      </c>
    </row>
    <row r="106" spans="1:21" x14ac:dyDescent="0.25">
      <c r="A106" s="72" t="s">
        <v>144</v>
      </c>
      <c r="B106" s="72"/>
      <c r="C106" s="72"/>
      <c r="D106" s="72"/>
      <c r="E106" s="72"/>
      <c r="F106" s="30"/>
      <c r="G106" s="30"/>
      <c r="H106" s="21"/>
      <c r="I106" s="30"/>
      <c r="J106" s="30"/>
      <c r="K106" s="21"/>
      <c r="L106" s="68" t="s">
        <v>145</v>
      </c>
      <c r="M106" s="68"/>
      <c r="N106" s="30"/>
      <c r="O106" s="21"/>
    </row>
    <row r="107" spans="1:21" x14ac:dyDescent="0.25">
      <c r="A107" s="21" t="s">
        <v>14</v>
      </c>
      <c r="B107" s="21"/>
      <c r="C107" s="21"/>
      <c r="D107" s="21"/>
      <c r="E107" s="21"/>
      <c r="F107" s="31"/>
      <c r="G107" s="31"/>
      <c r="H107" s="21"/>
      <c r="I107" s="22" t="s">
        <v>15</v>
      </c>
      <c r="J107" s="21"/>
      <c r="K107" s="21"/>
      <c r="L107" s="73" t="s">
        <v>16</v>
      </c>
      <c r="M107" s="73"/>
      <c r="N107" s="21"/>
      <c r="O107" s="21"/>
    </row>
    <row r="108" spans="1:21" x14ac:dyDescent="0.25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32" t="s">
        <v>32</v>
      </c>
      <c r="L108" s="21"/>
      <c r="M108" s="21"/>
      <c r="N108" s="21"/>
      <c r="O108" s="21"/>
    </row>
    <row r="109" spans="1:21" x14ac:dyDescent="0.25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</row>
    <row r="110" spans="1:21" x14ac:dyDescent="0.25">
      <c r="A110" s="21" t="s">
        <v>17</v>
      </c>
      <c r="B110" s="21"/>
      <c r="C110" s="68" t="s">
        <v>145</v>
      </c>
      <c r="D110" s="68"/>
      <c r="E110" s="21"/>
      <c r="F110" s="42">
        <v>44276</v>
      </c>
      <c r="G110" s="33"/>
      <c r="H110" s="69" t="s">
        <v>146</v>
      </c>
      <c r="I110" s="69"/>
      <c r="J110" s="21"/>
      <c r="K110" s="21"/>
      <c r="L110" s="21"/>
      <c r="M110" s="21"/>
      <c r="N110" s="21"/>
      <c r="O110" s="21"/>
    </row>
    <row r="111" spans="1:21" x14ac:dyDescent="0.25">
      <c r="A111" s="21"/>
      <c r="B111" s="21"/>
      <c r="C111" s="70" t="s">
        <v>18</v>
      </c>
      <c r="D111" s="70"/>
      <c r="E111" s="21"/>
      <c r="F111" s="34" t="s">
        <v>19</v>
      </c>
      <c r="G111" s="21"/>
      <c r="H111" s="34" t="s">
        <v>20</v>
      </c>
      <c r="I111" s="21"/>
      <c r="J111" s="21"/>
      <c r="K111" s="21"/>
      <c r="L111" s="21"/>
      <c r="M111" s="21"/>
      <c r="N111" s="21"/>
      <c r="O111" s="21"/>
    </row>
    <row r="114" spans="1:21" x14ac:dyDescent="0.25">
      <c r="A114" s="91" t="s">
        <v>1</v>
      </c>
      <c r="B114" s="91"/>
      <c r="C114" s="91"/>
      <c r="D114" s="91"/>
      <c r="E114" s="91"/>
      <c r="F114" s="91"/>
      <c r="G114" s="91"/>
      <c r="H114" s="91"/>
      <c r="I114" s="91"/>
      <c r="J114" s="91"/>
      <c r="K114" s="91"/>
      <c r="L114" s="91"/>
      <c r="M114" s="91"/>
      <c r="N114" s="91"/>
      <c r="O114" s="91"/>
      <c r="P114" s="91"/>
      <c r="Q114" s="91"/>
      <c r="R114" s="91"/>
      <c r="S114" s="91"/>
    </row>
    <row r="115" spans="1:21" x14ac:dyDescent="0.25">
      <c r="A115" s="91" t="s">
        <v>2</v>
      </c>
      <c r="B115" s="91"/>
      <c r="C115" s="91"/>
      <c r="D115" s="91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</row>
    <row r="116" spans="1:21" x14ac:dyDescent="0.25">
      <c r="A116" s="91" t="s">
        <v>3</v>
      </c>
      <c r="B116" s="91"/>
      <c r="C116" s="91"/>
      <c r="D116" s="91"/>
      <c r="E116" s="91"/>
      <c r="F116" s="91"/>
      <c r="G116" s="91"/>
      <c r="H116" s="91"/>
      <c r="I116" s="91"/>
      <c r="J116" s="91"/>
      <c r="K116" s="91"/>
      <c r="L116" s="91"/>
      <c r="M116" s="91"/>
      <c r="N116" s="91"/>
      <c r="O116" s="91"/>
      <c r="P116" s="91"/>
      <c r="Q116" s="91"/>
      <c r="R116" s="91"/>
      <c r="S116" s="91"/>
    </row>
    <row r="117" spans="1:21" x14ac:dyDescent="0.25">
      <c r="A117" s="92" t="s">
        <v>173</v>
      </c>
      <c r="B117" s="92"/>
      <c r="C117" s="92"/>
      <c r="D117" s="92"/>
      <c r="E117" s="92"/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2"/>
      <c r="S117" s="92"/>
    </row>
    <row r="118" spans="1:21" x14ac:dyDescent="0.25">
      <c r="A118" s="26"/>
      <c r="B118" s="21"/>
      <c r="C118" s="21"/>
      <c r="D118" s="21"/>
      <c r="E118" s="21"/>
      <c r="F118" s="21"/>
      <c r="G118" s="21"/>
      <c r="H118" s="21"/>
      <c r="I118" s="27"/>
      <c r="J118" s="28"/>
      <c r="K118" s="29" t="s">
        <v>97</v>
      </c>
      <c r="L118" s="21"/>
      <c r="M118" s="21"/>
      <c r="N118" s="21"/>
      <c r="O118" s="21"/>
      <c r="P118" s="21"/>
      <c r="Q118" s="21"/>
      <c r="R118" s="21"/>
      <c r="S118" s="21"/>
    </row>
    <row r="119" spans="1:21" x14ac:dyDescent="0.25">
      <c r="A119" s="21" t="s">
        <v>4</v>
      </c>
      <c r="B119" s="21"/>
      <c r="C119" s="21"/>
      <c r="D119" s="21"/>
      <c r="E119" s="72" t="s">
        <v>133</v>
      </c>
      <c r="F119" s="72"/>
      <c r="G119" s="72"/>
      <c r="H119" s="72"/>
      <c r="I119" s="72"/>
      <c r="J119" s="72"/>
      <c r="K119" s="72"/>
      <c r="L119" s="72"/>
      <c r="M119" s="72"/>
      <c r="N119" s="72"/>
      <c r="O119" s="72"/>
      <c r="P119" s="72"/>
      <c r="Q119" s="72"/>
      <c r="R119" s="72"/>
      <c r="S119" s="72"/>
    </row>
    <row r="120" spans="1:21" x14ac:dyDescent="0.25">
      <c r="A120" s="21" t="s">
        <v>5</v>
      </c>
      <c r="B120" s="21"/>
      <c r="C120" s="21"/>
      <c r="D120" s="21"/>
      <c r="E120" s="93">
        <v>5921030618</v>
      </c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93"/>
      <c r="Q120" s="93"/>
      <c r="R120" s="93"/>
      <c r="S120" s="93"/>
    </row>
    <row r="121" spans="1:21" ht="6" customHeight="1" x14ac:dyDescent="0.25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</row>
    <row r="122" spans="1:21" ht="51.75" customHeight="1" x14ac:dyDescent="0.25">
      <c r="A122" s="86" t="s">
        <v>6</v>
      </c>
      <c r="B122" s="86" t="s">
        <v>0</v>
      </c>
      <c r="C122" s="86"/>
      <c r="D122" s="86"/>
      <c r="E122" s="86"/>
      <c r="F122" s="86" t="s">
        <v>21</v>
      </c>
      <c r="G122" s="84" t="s">
        <v>22</v>
      </c>
      <c r="H122" s="86" t="s">
        <v>11</v>
      </c>
      <c r="I122" s="86" t="s">
        <v>12</v>
      </c>
      <c r="J122" s="86" t="s">
        <v>23</v>
      </c>
      <c r="K122" s="87" t="s">
        <v>24</v>
      </c>
      <c r="L122" s="88"/>
      <c r="M122" s="89" t="s">
        <v>25</v>
      </c>
      <c r="N122" s="90"/>
      <c r="O122" s="86" t="s">
        <v>28</v>
      </c>
      <c r="P122" s="84" t="s">
        <v>31</v>
      </c>
      <c r="Q122" s="84" t="s">
        <v>30</v>
      </c>
      <c r="R122" s="86" t="s">
        <v>33</v>
      </c>
      <c r="S122" s="86" t="s">
        <v>13</v>
      </c>
    </row>
    <row r="123" spans="1:21" ht="132" x14ac:dyDescent="0.25">
      <c r="A123" s="86"/>
      <c r="B123" s="20" t="s">
        <v>7</v>
      </c>
      <c r="C123" s="20" t="s">
        <v>8</v>
      </c>
      <c r="D123" s="20" t="s">
        <v>9</v>
      </c>
      <c r="E123" s="20" t="s">
        <v>10</v>
      </c>
      <c r="F123" s="86"/>
      <c r="G123" s="85"/>
      <c r="H123" s="86"/>
      <c r="I123" s="86"/>
      <c r="J123" s="86"/>
      <c r="K123" s="20" t="s">
        <v>26</v>
      </c>
      <c r="L123" s="20" t="s">
        <v>27</v>
      </c>
      <c r="M123" s="20" t="s">
        <v>26</v>
      </c>
      <c r="N123" s="20" t="s">
        <v>27</v>
      </c>
      <c r="O123" s="86"/>
      <c r="P123" s="85"/>
      <c r="Q123" s="85"/>
      <c r="R123" s="86"/>
      <c r="S123" s="86"/>
    </row>
    <row r="124" spans="1:21" x14ac:dyDescent="0.25">
      <c r="A124" s="6">
        <v>1</v>
      </c>
      <c r="B124" s="6">
        <v>2</v>
      </c>
      <c r="C124" s="6">
        <v>3</v>
      </c>
      <c r="D124" s="6">
        <v>4</v>
      </c>
      <c r="E124" s="6">
        <v>5</v>
      </c>
      <c r="F124" s="6">
        <v>6</v>
      </c>
      <c r="G124" s="6">
        <v>7</v>
      </c>
      <c r="H124" s="6">
        <v>8</v>
      </c>
      <c r="I124" s="6">
        <v>9</v>
      </c>
      <c r="J124" s="6">
        <v>10</v>
      </c>
      <c r="K124" s="6">
        <v>11</v>
      </c>
      <c r="L124" s="6">
        <v>12</v>
      </c>
      <c r="M124" s="6">
        <v>13</v>
      </c>
      <c r="N124" s="6">
        <v>14</v>
      </c>
      <c r="O124" s="6">
        <v>15</v>
      </c>
      <c r="P124" s="6">
        <v>16</v>
      </c>
      <c r="Q124" s="6">
        <v>17</v>
      </c>
      <c r="R124" s="6">
        <v>18</v>
      </c>
      <c r="S124" s="6">
        <v>19</v>
      </c>
    </row>
    <row r="125" spans="1:21" ht="36" x14ac:dyDescent="0.25">
      <c r="A125" s="6">
        <v>168</v>
      </c>
      <c r="B125" s="7" t="s">
        <v>35</v>
      </c>
      <c r="C125" s="7" t="s">
        <v>36</v>
      </c>
      <c r="D125" s="7" t="s">
        <v>113</v>
      </c>
      <c r="E125" s="6">
        <v>28</v>
      </c>
      <c r="F125" s="6">
        <v>1582.2</v>
      </c>
      <c r="G125" s="6">
        <v>9.73</v>
      </c>
      <c r="H125" s="7" t="s">
        <v>38</v>
      </c>
      <c r="I125" s="7" t="s">
        <v>134</v>
      </c>
      <c r="J125" s="7" t="s">
        <v>102</v>
      </c>
      <c r="K125" s="56">
        <v>978869.76000000001</v>
      </c>
      <c r="L125" s="56">
        <f>F125*G125*3</f>
        <v>46184.418000000005</v>
      </c>
      <c r="M125" s="56">
        <v>856099.44</v>
      </c>
      <c r="N125" s="56">
        <v>69526.87</v>
      </c>
      <c r="O125" s="56">
        <f>K125-M125</f>
        <v>122770.32000000007</v>
      </c>
      <c r="P125" s="56">
        <v>55000</v>
      </c>
      <c r="Q125" s="8" t="s">
        <v>40</v>
      </c>
      <c r="R125" s="8" t="s">
        <v>40</v>
      </c>
      <c r="S125" s="56">
        <v>801099.46</v>
      </c>
      <c r="T125" s="35">
        <f>S125+P125</f>
        <v>856099.46</v>
      </c>
      <c r="U125" s="35">
        <f>S125+P125+O125</f>
        <v>978869.78</v>
      </c>
    </row>
    <row r="127" spans="1:21" x14ac:dyDescent="0.25">
      <c r="A127" s="72" t="s">
        <v>144</v>
      </c>
      <c r="B127" s="72"/>
      <c r="C127" s="72"/>
      <c r="D127" s="72"/>
      <c r="E127" s="72"/>
      <c r="F127" s="30"/>
      <c r="G127" s="30"/>
      <c r="H127" s="21"/>
      <c r="I127" s="30"/>
      <c r="J127" s="30"/>
      <c r="K127" s="21"/>
      <c r="L127" s="68" t="s">
        <v>145</v>
      </c>
      <c r="M127" s="68"/>
      <c r="N127" s="30"/>
      <c r="O127" s="21"/>
    </row>
    <row r="128" spans="1:21" x14ac:dyDescent="0.25">
      <c r="A128" s="21" t="s">
        <v>14</v>
      </c>
      <c r="B128" s="21"/>
      <c r="C128" s="21"/>
      <c r="D128" s="21"/>
      <c r="E128" s="21"/>
      <c r="F128" s="31"/>
      <c r="G128" s="31"/>
      <c r="H128" s="21"/>
      <c r="I128" s="22" t="s">
        <v>15</v>
      </c>
      <c r="J128" s="21"/>
      <c r="K128" s="21"/>
      <c r="L128" s="73" t="s">
        <v>16</v>
      </c>
      <c r="M128" s="73"/>
      <c r="N128" s="21"/>
      <c r="O128" s="21"/>
    </row>
    <row r="129" spans="1:19" x14ac:dyDescent="0.25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32" t="s">
        <v>32</v>
      </c>
      <c r="L129" s="21"/>
      <c r="M129" s="21"/>
      <c r="N129" s="21"/>
      <c r="O129" s="21"/>
    </row>
    <row r="130" spans="1:19" x14ac:dyDescent="0.25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</row>
    <row r="131" spans="1:19" x14ac:dyDescent="0.25">
      <c r="A131" s="21" t="s">
        <v>17</v>
      </c>
      <c r="B131" s="21"/>
      <c r="C131" s="68" t="s">
        <v>145</v>
      </c>
      <c r="D131" s="68"/>
      <c r="E131" s="21"/>
      <c r="F131" s="42">
        <v>44276</v>
      </c>
      <c r="G131" s="33"/>
      <c r="H131" s="69" t="s">
        <v>146</v>
      </c>
      <c r="I131" s="69"/>
      <c r="J131" s="21"/>
      <c r="K131" s="21"/>
      <c r="L131" s="21"/>
      <c r="M131" s="21"/>
      <c r="N131" s="21"/>
      <c r="O131" s="21"/>
    </row>
    <row r="132" spans="1:19" x14ac:dyDescent="0.25">
      <c r="A132" s="21"/>
      <c r="B132" s="21"/>
      <c r="C132" s="70" t="s">
        <v>18</v>
      </c>
      <c r="D132" s="70"/>
      <c r="E132" s="21"/>
      <c r="F132" s="34" t="s">
        <v>19</v>
      </c>
      <c r="G132" s="21"/>
      <c r="H132" s="34" t="s">
        <v>20</v>
      </c>
      <c r="I132" s="21"/>
      <c r="J132" s="21"/>
      <c r="K132" s="21"/>
      <c r="L132" s="21"/>
      <c r="M132" s="21"/>
      <c r="N132" s="21"/>
      <c r="O132" s="21"/>
    </row>
    <row r="135" spans="1:19" x14ac:dyDescent="0.25">
      <c r="A135" s="91" t="s">
        <v>1</v>
      </c>
      <c r="B135" s="91"/>
      <c r="C135" s="91"/>
      <c r="D135" s="91"/>
      <c r="E135" s="91"/>
      <c r="F135" s="91"/>
      <c r="G135" s="91"/>
      <c r="H135" s="91"/>
      <c r="I135" s="91"/>
      <c r="J135" s="91"/>
      <c r="K135" s="91"/>
      <c r="L135" s="91"/>
      <c r="M135" s="91"/>
      <c r="N135" s="91"/>
      <c r="O135" s="91"/>
      <c r="P135" s="91"/>
      <c r="Q135" s="91"/>
      <c r="R135" s="91"/>
      <c r="S135" s="91"/>
    </row>
    <row r="136" spans="1:19" x14ac:dyDescent="0.25">
      <c r="A136" s="91" t="s">
        <v>2</v>
      </c>
      <c r="B136" s="91"/>
      <c r="C136" s="91"/>
      <c r="D136" s="91"/>
      <c r="E136" s="91"/>
      <c r="F136" s="91"/>
      <c r="G136" s="91"/>
      <c r="H136" s="91"/>
      <c r="I136" s="91"/>
      <c r="J136" s="91"/>
      <c r="K136" s="91"/>
      <c r="L136" s="91"/>
      <c r="M136" s="91"/>
      <c r="N136" s="91"/>
      <c r="O136" s="91"/>
      <c r="P136" s="91"/>
      <c r="Q136" s="91"/>
      <c r="R136" s="91"/>
      <c r="S136" s="91"/>
    </row>
    <row r="137" spans="1:19" x14ac:dyDescent="0.25">
      <c r="A137" s="91" t="s">
        <v>3</v>
      </c>
      <c r="B137" s="91"/>
      <c r="C137" s="91"/>
      <c r="D137" s="91"/>
      <c r="E137" s="91"/>
      <c r="F137" s="91"/>
      <c r="G137" s="91"/>
      <c r="H137" s="91"/>
      <c r="I137" s="91"/>
      <c r="J137" s="91"/>
      <c r="K137" s="91"/>
      <c r="L137" s="91"/>
      <c r="M137" s="91"/>
      <c r="N137" s="91"/>
      <c r="O137" s="91"/>
      <c r="P137" s="91"/>
      <c r="Q137" s="91"/>
      <c r="R137" s="91"/>
      <c r="S137" s="91"/>
    </row>
    <row r="138" spans="1:19" x14ac:dyDescent="0.25">
      <c r="A138" s="92" t="s">
        <v>172</v>
      </c>
      <c r="B138" s="92"/>
      <c r="C138" s="92"/>
      <c r="D138" s="92"/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2"/>
      <c r="Q138" s="92"/>
      <c r="R138" s="92"/>
      <c r="S138" s="92"/>
    </row>
    <row r="139" spans="1:19" x14ac:dyDescent="0.25">
      <c r="A139" s="26"/>
      <c r="B139" s="21"/>
      <c r="C139" s="21"/>
      <c r="D139" s="21"/>
      <c r="E139" s="21"/>
      <c r="F139" s="21"/>
      <c r="G139" s="21"/>
      <c r="H139" s="21"/>
      <c r="I139" s="27"/>
      <c r="J139" s="28"/>
      <c r="K139" s="29" t="s">
        <v>97</v>
      </c>
      <c r="L139" s="21"/>
      <c r="M139" s="21"/>
      <c r="N139" s="21"/>
      <c r="O139" s="21"/>
      <c r="P139" s="21"/>
      <c r="Q139" s="21"/>
      <c r="R139" s="21"/>
      <c r="S139" s="21"/>
    </row>
    <row r="140" spans="1:19" x14ac:dyDescent="0.25">
      <c r="A140" s="21" t="s">
        <v>4</v>
      </c>
      <c r="B140" s="21"/>
      <c r="C140" s="21"/>
      <c r="D140" s="21"/>
      <c r="E140" s="72" t="s">
        <v>135</v>
      </c>
      <c r="F140" s="72"/>
      <c r="G140" s="72"/>
      <c r="H140" s="72"/>
      <c r="I140" s="72"/>
      <c r="J140" s="72"/>
      <c r="K140" s="72"/>
      <c r="L140" s="72"/>
      <c r="M140" s="72"/>
      <c r="N140" s="72"/>
      <c r="O140" s="72"/>
      <c r="P140" s="72"/>
      <c r="Q140" s="72"/>
      <c r="R140" s="72"/>
      <c r="S140" s="72"/>
    </row>
    <row r="141" spans="1:19" x14ac:dyDescent="0.25">
      <c r="A141" s="21" t="s">
        <v>5</v>
      </c>
      <c r="B141" s="21"/>
      <c r="C141" s="21"/>
      <c r="D141" s="21"/>
      <c r="E141" s="93">
        <v>5921026185</v>
      </c>
      <c r="F141" s="93"/>
      <c r="G141" s="93"/>
      <c r="H141" s="93"/>
      <c r="I141" s="93"/>
      <c r="J141" s="93"/>
      <c r="K141" s="93"/>
      <c r="L141" s="93"/>
      <c r="M141" s="93"/>
      <c r="N141" s="93"/>
      <c r="O141" s="93"/>
      <c r="P141" s="93"/>
      <c r="Q141" s="93"/>
      <c r="R141" s="93"/>
      <c r="S141" s="93"/>
    </row>
    <row r="142" spans="1:19" x14ac:dyDescent="0.25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</row>
    <row r="143" spans="1:19" ht="77.25" customHeight="1" x14ac:dyDescent="0.25">
      <c r="A143" s="86" t="s">
        <v>6</v>
      </c>
      <c r="B143" s="86" t="s">
        <v>0</v>
      </c>
      <c r="C143" s="86"/>
      <c r="D143" s="86"/>
      <c r="E143" s="86"/>
      <c r="F143" s="86" t="s">
        <v>21</v>
      </c>
      <c r="G143" s="84" t="s">
        <v>22</v>
      </c>
      <c r="H143" s="86" t="s">
        <v>11</v>
      </c>
      <c r="I143" s="86" t="s">
        <v>12</v>
      </c>
      <c r="J143" s="86" t="s">
        <v>23</v>
      </c>
      <c r="K143" s="87" t="s">
        <v>24</v>
      </c>
      <c r="L143" s="88"/>
      <c r="M143" s="89" t="s">
        <v>25</v>
      </c>
      <c r="N143" s="90"/>
      <c r="O143" s="86" t="s">
        <v>28</v>
      </c>
      <c r="P143" s="84" t="s">
        <v>31</v>
      </c>
      <c r="Q143" s="84" t="s">
        <v>30</v>
      </c>
      <c r="R143" s="86" t="s">
        <v>33</v>
      </c>
      <c r="S143" s="86" t="s">
        <v>13</v>
      </c>
    </row>
    <row r="144" spans="1:19" ht="214.5" customHeight="1" x14ac:dyDescent="0.25">
      <c r="A144" s="86"/>
      <c r="B144" s="20" t="s">
        <v>7</v>
      </c>
      <c r="C144" s="20" t="s">
        <v>8</v>
      </c>
      <c r="D144" s="20" t="s">
        <v>9</v>
      </c>
      <c r="E144" s="20" t="s">
        <v>10</v>
      </c>
      <c r="F144" s="86"/>
      <c r="G144" s="85"/>
      <c r="H144" s="86"/>
      <c r="I144" s="86"/>
      <c r="J144" s="86"/>
      <c r="K144" s="20" t="s">
        <v>26</v>
      </c>
      <c r="L144" s="20" t="s">
        <v>27</v>
      </c>
      <c r="M144" s="20" t="s">
        <v>26</v>
      </c>
      <c r="N144" s="20" t="s">
        <v>27</v>
      </c>
      <c r="O144" s="86"/>
      <c r="P144" s="85"/>
      <c r="Q144" s="85"/>
      <c r="R144" s="86"/>
      <c r="S144" s="86"/>
    </row>
    <row r="145" spans="1:21" x14ac:dyDescent="0.25">
      <c r="A145" s="6">
        <v>1</v>
      </c>
      <c r="B145" s="6">
        <v>2</v>
      </c>
      <c r="C145" s="6">
        <v>3</v>
      </c>
      <c r="D145" s="6">
        <v>4</v>
      </c>
      <c r="E145" s="6">
        <v>5</v>
      </c>
      <c r="F145" s="6">
        <v>6</v>
      </c>
      <c r="G145" s="6">
        <v>7</v>
      </c>
      <c r="H145" s="6">
        <v>8</v>
      </c>
      <c r="I145" s="6">
        <v>9</v>
      </c>
      <c r="J145" s="6">
        <v>10</v>
      </c>
      <c r="K145" s="6">
        <v>11</v>
      </c>
      <c r="L145" s="6">
        <v>12</v>
      </c>
      <c r="M145" s="6">
        <v>13</v>
      </c>
      <c r="N145" s="6">
        <v>14</v>
      </c>
      <c r="O145" s="6">
        <v>15</v>
      </c>
      <c r="P145" s="6">
        <v>16</v>
      </c>
      <c r="Q145" s="6">
        <v>17</v>
      </c>
      <c r="R145" s="6">
        <v>18</v>
      </c>
      <c r="S145" s="6">
        <v>19</v>
      </c>
    </row>
    <row r="146" spans="1:21" ht="54.75" customHeight="1" x14ac:dyDescent="0.25">
      <c r="A146" s="6">
        <v>1092</v>
      </c>
      <c r="B146" s="7" t="s">
        <v>35</v>
      </c>
      <c r="C146" s="7" t="s">
        <v>36</v>
      </c>
      <c r="D146" s="7" t="s">
        <v>76</v>
      </c>
      <c r="E146" s="6">
        <v>2</v>
      </c>
      <c r="F146" s="6">
        <v>4582.46</v>
      </c>
      <c r="G146" s="6">
        <v>9.73</v>
      </c>
      <c r="H146" s="7" t="s">
        <v>136</v>
      </c>
      <c r="I146" s="7" t="s">
        <v>137</v>
      </c>
      <c r="J146" s="7" t="s">
        <v>102</v>
      </c>
      <c r="K146" s="56">
        <v>2833521.45</v>
      </c>
      <c r="L146" s="56">
        <f>F146*G146*3</f>
        <v>133762.0074</v>
      </c>
      <c r="M146" s="56">
        <v>2417242.4</v>
      </c>
      <c r="N146" s="56">
        <v>147508.16</v>
      </c>
      <c r="O146" s="56">
        <f>K146-M146</f>
        <v>416279.05000000028</v>
      </c>
      <c r="P146" s="56">
        <v>190000</v>
      </c>
      <c r="Q146" s="8" t="s">
        <v>40</v>
      </c>
      <c r="R146" s="8" t="s">
        <v>40</v>
      </c>
      <c r="S146" s="56">
        <v>2227242.4</v>
      </c>
      <c r="T146" s="35">
        <f>S146+P146</f>
        <v>2417242.4</v>
      </c>
      <c r="U146" s="35">
        <f>S146+P146+O146</f>
        <v>2833521.45</v>
      </c>
    </row>
    <row r="147" spans="1:21" ht="36" customHeight="1" x14ac:dyDescent="0.25">
      <c r="A147" s="72" t="s">
        <v>144</v>
      </c>
      <c r="B147" s="72"/>
      <c r="C147" s="72"/>
      <c r="D147" s="72"/>
      <c r="E147" s="72"/>
      <c r="F147" s="30"/>
      <c r="G147" s="30"/>
      <c r="H147" s="21"/>
      <c r="I147" s="30"/>
      <c r="J147" s="30"/>
      <c r="K147" s="21"/>
      <c r="L147" s="68" t="s">
        <v>145</v>
      </c>
      <c r="M147" s="68"/>
      <c r="N147" s="30"/>
      <c r="O147" s="21"/>
    </row>
    <row r="148" spans="1:21" x14ac:dyDescent="0.25">
      <c r="A148" s="21" t="s">
        <v>14</v>
      </c>
      <c r="B148" s="21"/>
      <c r="C148" s="21"/>
      <c r="D148" s="21"/>
      <c r="E148" s="21"/>
      <c r="F148" s="31"/>
      <c r="G148" s="31"/>
      <c r="H148" s="21"/>
      <c r="I148" s="22" t="s">
        <v>15</v>
      </c>
      <c r="J148" s="21"/>
      <c r="K148" s="21"/>
      <c r="L148" s="73" t="s">
        <v>16</v>
      </c>
      <c r="M148" s="73"/>
      <c r="N148" s="21"/>
      <c r="O148" s="21"/>
    </row>
    <row r="149" spans="1:21" x14ac:dyDescent="0.25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32" t="s">
        <v>32</v>
      </c>
      <c r="L149" s="21"/>
      <c r="M149" s="21"/>
      <c r="N149" s="21"/>
      <c r="O149" s="21"/>
    </row>
    <row r="150" spans="1:21" x14ac:dyDescent="0.25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</row>
    <row r="151" spans="1:21" x14ac:dyDescent="0.25">
      <c r="A151" s="21" t="s">
        <v>17</v>
      </c>
      <c r="B151" s="21"/>
      <c r="C151" s="68" t="s">
        <v>145</v>
      </c>
      <c r="D151" s="68"/>
      <c r="E151" s="21"/>
      <c r="F151" s="42">
        <v>44276</v>
      </c>
      <c r="G151" s="33"/>
      <c r="H151" s="69" t="s">
        <v>146</v>
      </c>
      <c r="I151" s="69"/>
      <c r="J151" s="21"/>
      <c r="K151" s="21"/>
      <c r="L151" s="21"/>
      <c r="M151" s="21"/>
      <c r="N151" s="21"/>
      <c r="O151" s="21"/>
    </row>
    <row r="152" spans="1:21" x14ac:dyDescent="0.25">
      <c r="A152" s="21"/>
      <c r="B152" s="21"/>
      <c r="C152" s="70" t="s">
        <v>18</v>
      </c>
      <c r="D152" s="70"/>
      <c r="E152" s="21"/>
      <c r="F152" s="34" t="s">
        <v>19</v>
      </c>
      <c r="G152" s="21"/>
      <c r="H152" s="34" t="s">
        <v>20</v>
      </c>
      <c r="I152" s="21"/>
      <c r="J152" s="21"/>
      <c r="K152" s="21"/>
      <c r="L152" s="21"/>
      <c r="M152" s="21"/>
      <c r="N152" s="21"/>
      <c r="O152" s="21"/>
    </row>
    <row r="154" spans="1:21" x14ac:dyDescent="0.25">
      <c r="A154" s="91" t="s">
        <v>1</v>
      </c>
      <c r="B154" s="91"/>
      <c r="C154" s="91"/>
      <c r="D154" s="91"/>
      <c r="E154" s="91"/>
      <c r="F154" s="91"/>
      <c r="G154" s="91"/>
      <c r="H154" s="91"/>
      <c r="I154" s="91"/>
      <c r="J154" s="91"/>
      <c r="K154" s="91"/>
      <c r="L154" s="91"/>
      <c r="M154" s="91"/>
      <c r="N154" s="91"/>
      <c r="O154" s="91"/>
      <c r="P154" s="91"/>
      <c r="Q154" s="91"/>
      <c r="R154" s="91"/>
      <c r="S154" s="91"/>
    </row>
    <row r="155" spans="1:21" x14ac:dyDescent="0.25">
      <c r="A155" s="91" t="s">
        <v>2</v>
      </c>
      <c r="B155" s="91"/>
      <c r="C155" s="91"/>
      <c r="D155" s="91"/>
      <c r="E155" s="91"/>
      <c r="F155" s="91"/>
      <c r="G155" s="91"/>
      <c r="H155" s="91"/>
      <c r="I155" s="91"/>
      <c r="J155" s="91"/>
      <c r="K155" s="91"/>
      <c r="L155" s="91"/>
      <c r="M155" s="91"/>
      <c r="N155" s="91"/>
      <c r="O155" s="91"/>
      <c r="P155" s="91"/>
      <c r="Q155" s="91"/>
      <c r="R155" s="91"/>
      <c r="S155" s="91"/>
    </row>
    <row r="156" spans="1:21" x14ac:dyDescent="0.25">
      <c r="A156" s="91" t="s">
        <v>3</v>
      </c>
      <c r="B156" s="91"/>
      <c r="C156" s="91"/>
      <c r="D156" s="91"/>
      <c r="E156" s="91"/>
      <c r="F156" s="91"/>
      <c r="G156" s="91"/>
      <c r="H156" s="91"/>
      <c r="I156" s="91"/>
      <c r="J156" s="91"/>
      <c r="K156" s="91"/>
      <c r="L156" s="91"/>
      <c r="M156" s="91"/>
      <c r="N156" s="91"/>
      <c r="O156" s="91"/>
      <c r="P156" s="91"/>
      <c r="Q156" s="91"/>
      <c r="R156" s="91"/>
      <c r="S156" s="91"/>
    </row>
    <row r="157" spans="1:21" x14ac:dyDescent="0.25">
      <c r="A157" s="92" t="s">
        <v>174</v>
      </c>
      <c r="B157" s="92"/>
      <c r="C157" s="92"/>
      <c r="D157" s="92"/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  <c r="P157" s="92"/>
      <c r="Q157" s="92"/>
      <c r="R157" s="92"/>
      <c r="S157" s="92"/>
    </row>
    <row r="158" spans="1:21" x14ac:dyDescent="0.25">
      <c r="A158" s="26"/>
      <c r="B158" s="21"/>
      <c r="C158" s="21"/>
      <c r="D158" s="21"/>
      <c r="E158" s="21"/>
      <c r="F158" s="21"/>
      <c r="G158" s="21"/>
      <c r="H158" s="21"/>
      <c r="I158" s="27"/>
      <c r="J158" s="28"/>
      <c r="K158" s="29" t="s">
        <v>97</v>
      </c>
      <c r="L158" s="21"/>
      <c r="M158" s="21"/>
      <c r="N158" s="21"/>
      <c r="O158" s="21"/>
      <c r="P158" s="21"/>
      <c r="Q158" s="21"/>
      <c r="R158" s="21"/>
      <c r="S158" s="21"/>
    </row>
    <row r="159" spans="1:21" x14ac:dyDescent="0.25">
      <c r="A159" s="21" t="s">
        <v>4</v>
      </c>
      <c r="B159" s="21"/>
      <c r="C159" s="21"/>
      <c r="D159" s="21"/>
      <c r="E159" s="72" t="s">
        <v>138</v>
      </c>
      <c r="F159" s="72"/>
      <c r="G159" s="72"/>
      <c r="H159" s="72"/>
      <c r="I159" s="72"/>
      <c r="J159" s="72"/>
      <c r="K159" s="72"/>
      <c r="L159" s="72"/>
      <c r="M159" s="72"/>
      <c r="N159" s="72"/>
      <c r="O159" s="72"/>
      <c r="P159" s="72"/>
      <c r="Q159" s="72"/>
      <c r="R159" s="72"/>
      <c r="S159" s="72"/>
    </row>
    <row r="160" spans="1:21" x14ac:dyDescent="0.25">
      <c r="A160" s="21" t="s">
        <v>5</v>
      </c>
      <c r="B160" s="21"/>
      <c r="C160" s="21"/>
      <c r="D160" s="21"/>
      <c r="E160" s="93">
        <v>5921025664</v>
      </c>
      <c r="F160" s="93"/>
      <c r="G160" s="93"/>
      <c r="H160" s="93"/>
      <c r="I160" s="93"/>
      <c r="J160" s="93"/>
      <c r="K160" s="93"/>
      <c r="L160" s="93"/>
      <c r="M160" s="93"/>
      <c r="N160" s="93"/>
      <c r="O160" s="93"/>
      <c r="P160" s="93"/>
      <c r="Q160" s="93"/>
      <c r="R160" s="93"/>
      <c r="S160" s="93"/>
    </row>
    <row r="161" spans="1:21" x14ac:dyDescent="0.25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</row>
    <row r="162" spans="1:21" ht="70.5" customHeight="1" x14ac:dyDescent="0.25">
      <c r="A162" s="86" t="s">
        <v>6</v>
      </c>
      <c r="B162" s="86" t="s">
        <v>0</v>
      </c>
      <c r="C162" s="86"/>
      <c r="D162" s="86"/>
      <c r="E162" s="86"/>
      <c r="F162" s="86" t="s">
        <v>21</v>
      </c>
      <c r="G162" s="84" t="s">
        <v>22</v>
      </c>
      <c r="H162" s="86" t="s">
        <v>11</v>
      </c>
      <c r="I162" s="86" t="s">
        <v>12</v>
      </c>
      <c r="J162" s="86" t="s">
        <v>23</v>
      </c>
      <c r="K162" s="87" t="s">
        <v>24</v>
      </c>
      <c r="L162" s="88"/>
      <c r="M162" s="89" t="s">
        <v>25</v>
      </c>
      <c r="N162" s="90"/>
      <c r="O162" s="86" t="s">
        <v>28</v>
      </c>
      <c r="P162" s="84" t="s">
        <v>31</v>
      </c>
      <c r="Q162" s="84" t="s">
        <v>30</v>
      </c>
      <c r="R162" s="86" t="s">
        <v>33</v>
      </c>
      <c r="S162" s="86" t="s">
        <v>13</v>
      </c>
    </row>
    <row r="163" spans="1:21" ht="173.25" customHeight="1" x14ac:dyDescent="0.25">
      <c r="A163" s="86"/>
      <c r="B163" s="20" t="s">
        <v>7</v>
      </c>
      <c r="C163" s="20" t="s">
        <v>8</v>
      </c>
      <c r="D163" s="20" t="s">
        <v>9</v>
      </c>
      <c r="E163" s="20" t="s">
        <v>10</v>
      </c>
      <c r="F163" s="86"/>
      <c r="G163" s="85"/>
      <c r="H163" s="86"/>
      <c r="I163" s="86"/>
      <c r="J163" s="86"/>
      <c r="K163" s="20" t="s">
        <v>26</v>
      </c>
      <c r="L163" s="20" t="s">
        <v>27</v>
      </c>
      <c r="M163" s="20" t="s">
        <v>26</v>
      </c>
      <c r="N163" s="20" t="s">
        <v>27</v>
      </c>
      <c r="O163" s="86"/>
      <c r="P163" s="85"/>
      <c r="Q163" s="85"/>
      <c r="R163" s="86"/>
      <c r="S163" s="86"/>
    </row>
    <row r="164" spans="1:21" x14ac:dyDescent="0.25">
      <c r="A164" s="6">
        <v>1</v>
      </c>
      <c r="B164" s="6">
        <v>2</v>
      </c>
      <c r="C164" s="6">
        <v>3</v>
      </c>
      <c r="D164" s="6">
        <v>4</v>
      </c>
      <c r="E164" s="6">
        <v>5</v>
      </c>
      <c r="F164" s="6">
        <v>6</v>
      </c>
      <c r="G164" s="6">
        <v>7</v>
      </c>
      <c r="H164" s="6">
        <v>8</v>
      </c>
      <c r="I164" s="6">
        <v>9</v>
      </c>
      <c r="J164" s="6">
        <v>10</v>
      </c>
      <c r="K164" s="6">
        <v>11</v>
      </c>
      <c r="L164" s="6">
        <v>12</v>
      </c>
      <c r="M164" s="6">
        <v>13</v>
      </c>
      <c r="N164" s="6">
        <v>14</v>
      </c>
      <c r="O164" s="6">
        <v>15</v>
      </c>
      <c r="P164" s="6">
        <v>16</v>
      </c>
      <c r="Q164" s="6">
        <v>17</v>
      </c>
      <c r="R164" s="6">
        <v>18</v>
      </c>
      <c r="S164" s="6">
        <v>19</v>
      </c>
    </row>
    <row r="165" spans="1:21" ht="52.5" customHeight="1" x14ac:dyDescent="0.25">
      <c r="A165" s="6">
        <v>378</v>
      </c>
      <c r="B165" s="7" t="s">
        <v>35</v>
      </c>
      <c r="C165" s="7" t="s">
        <v>36</v>
      </c>
      <c r="D165" s="7" t="s">
        <v>76</v>
      </c>
      <c r="E165" s="6">
        <v>8</v>
      </c>
      <c r="F165" s="6">
        <v>5452.8</v>
      </c>
      <c r="G165" s="6">
        <v>9.73</v>
      </c>
      <c r="H165" s="7" t="s">
        <v>38</v>
      </c>
      <c r="I165" s="7" t="s">
        <v>139</v>
      </c>
      <c r="J165" s="7" t="s">
        <v>102</v>
      </c>
      <c r="K165" s="56">
        <v>3333569</v>
      </c>
      <c r="L165" s="56">
        <f>F165*G165*3</f>
        <v>159167.23200000002</v>
      </c>
      <c r="M165" s="56">
        <v>2958465.62</v>
      </c>
      <c r="N165" s="56">
        <v>117101.83</v>
      </c>
      <c r="O165" s="56">
        <f>K165-M165</f>
        <v>375103.37999999989</v>
      </c>
      <c r="P165" s="56">
        <v>2052173.4</v>
      </c>
      <c r="Q165" s="8" t="s">
        <v>40</v>
      </c>
      <c r="R165" s="8" t="s">
        <v>40</v>
      </c>
      <c r="S165" s="56">
        <v>906292.22</v>
      </c>
      <c r="T165" s="35">
        <f>S165+P165</f>
        <v>2958465.62</v>
      </c>
      <c r="U165" s="35">
        <f>S165+P165+O165</f>
        <v>3333569</v>
      </c>
    </row>
    <row r="166" spans="1:21" ht="37.5" customHeight="1" x14ac:dyDescent="0.25">
      <c r="A166" s="72" t="s">
        <v>144</v>
      </c>
      <c r="B166" s="72"/>
      <c r="C166" s="72"/>
      <c r="D166" s="72"/>
      <c r="E166" s="72"/>
      <c r="F166" s="30"/>
      <c r="G166" s="30"/>
      <c r="H166" s="21"/>
      <c r="I166" s="30"/>
      <c r="J166" s="30"/>
      <c r="K166" s="21"/>
      <c r="L166" s="68" t="s">
        <v>145</v>
      </c>
      <c r="M166" s="68"/>
      <c r="N166" s="30"/>
      <c r="O166" s="21"/>
    </row>
    <row r="167" spans="1:21" x14ac:dyDescent="0.25">
      <c r="A167" s="21" t="s">
        <v>14</v>
      </c>
      <c r="B167" s="21"/>
      <c r="C167" s="21"/>
      <c r="D167" s="21"/>
      <c r="E167" s="21"/>
      <c r="F167" s="31"/>
      <c r="G167" s="31"/>
      <c r="H167" s="21"/>
      <c r="I167" s="22" t="s">
        <v>15</v>
      </c>
      <c r="J167" s="21"/>
      <c r="K167" s="21"/>
      <c r="L167" s="73" t="s">
        <v>16</v>
      </c>
      <c r="M167" s="73"/>
      <c r="N167" s="21"/>
      <c r="O167" s="21"/>
    </row>
    <row r="168" spans="1:21" x14ac:dyDescent="0.25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32" t="s">
        <v>32</v>
      </c>
      <c r="L168" s="21"/>
      <c r="M168" s="21"/>
      <c r="N168" s="21"/>
      <c r="O168" s="21"/>
    </row>
    <row r="169" spans="1:21" x14ac:dyDescent="0.25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</row>
    <row r="170" spans="1:21" x14ac:dyDescent="0.25">
      <c r="A170" s="21" t="s">
        <v>17</v>
      </c>
      <c r="B170" s="21"/>
      <c r="C170" s="68" t="s">
        <v>145</v>
      </c>
      <c r="D170" s="68"/>
      <c r="E170" s="21"/>
      <c r="F170" s="42">
        <v>44276</v>
      </c>
      <c r="G170" s="33"/>
      <c r="H170" s="69" t="s">
        <v>146</v>
      </c>
      <c r="I170" s="69"/>
      <c r="J170" s="21"/>
      <c r="K170" s="21"/>
      <c r="L170" s="21"/>
      <c r="M170" s="21"/>
      <c r="N170" s="21"/>
      <c r="O170" s="21"/>
    </row>
    <row r="171" spans="1:21" x14ac:dyDescent="0.25">
      <c r="A171" s="21"/>
      <c r="B171" s="21"/>
      <c r="C171" s="70" t="s">
        <v>18</v>
      </c>
      <c r="D171" s="70"/>
      <c r="E171" s="21"/>
      <c r="F171" s="34" t="s">
        <v>19</v>
      </c>
      <c r="G171" s="21"/>
      <c r="H171" s="34" t="s">
        <v>20</v>
      </c>
      <c r="I171" s="21"/>
      <c r="J171" s="21"/>
      <c r="K171" s="21"/>
      <c r="L171" s="21"/>
      <c r="M171" s="21"/>
      <c r="N171" s="21"/>
      <c r="O171" s="21"/>
    </row>
    <row r="173" spans="1:21" x14ac:dyDescent="0.25">
      <c r="A173" s="91" t="s">
        <v>1</v>
      </c>
      <c r="B173" s="91"/>
      <c r="C173" s="91"/>
      <c r="D173" s="91"/>
      <c r="E173" s="91"/>
      <c r="F173" s="91"/>
      <c r="G173" s="91"/>
      <c r="H173" s="91"/>
      <c r="I173" s="91"/>
      <c r="J173" s="91"/>
      <c r="K173" s="91"/>
      <c r="L173" s="91"/>
      <c r="M173" s="91"/>
      <c r="N173" s="91"/>
      <c r="O173" s="91"/>
      <c r="P173" s="91"/>
      <c r="Q173" s="91"/>
      <c r="R173" s="91"/>
      <c r="S173" s="91"/>
    </row>
    <row r="174" spans="1:21" x14ac:dyDescent="0.25">
      <c r="A174" s="91" t="s">
        <v>2</v>
      </c>
      <c r="B174" s="91"/>
      <c r="C174" s="91"/>
      <c r="D174" s="91"/>
      <c r="E174" s="91"/>
      <c r="F174" s="91"/>
      <c r="G174" s="91"/>
      <c r="H174" s="91"/>
      <c r="I174" s="91"/>
      <c r="J174" s="91"/>
      <c r="K174" s="91"/>
      <c r="L174" s="91"/>
      <c r="M174" s="91"/>
      <c r="N174" s="91"/>
      <c r="O174" s="91"/>
      <c r="P174" s="91"/>
      <c r="Q174" s="91"/>
      <c r="R174" s="91"/>
      <c r="S174" s="91"/>
    </row>
    <row r="175" spans="1:21" x14ac:dyDescent="0.25">
      <c r="A175" s="91" t="s">
        <v>3</v>
      </c>
      <c r="B175" s="91"/>
      <c r="C175" s="91"/>
      <c r="D175" s="91"/>
      <c r="E175" s="91"/>
      <c r="F175" s="91"/>
      <c r="G175" s="91"/>
      <c r="H175" s="91"/>
      <c r="I175" s="91"/>
      <c r="J175" s="91"/>
      <c r="K175" s="91"/>
      <c r="L175" s="91"/>
      <c r="M175" s="91"/>
      <c r="N175" s="91"/>
      <c r="O175" s="91"/>
      <c r="P175" s="91"/>
      <c r="Q175" s="91"/>
      <c r="R175" s="91"/>
      <c r="S175" s="91"/>
    </row>
    <row r="176" spans="1:21" x14ac:dyDescent="0.25">
      <c r="A176" s="92" t="s">
        <v>172</v>
      </c>
      <c r="B176" s="92"/>
      <c r="C176" s="92"/>
      <c r="D176" s="92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R176" s="92"/>
      <c r="S176" s="92"/>
    </row>
    <row r="177" spans="1:21" x14ac:dyDescent="0.25">
      <c r="A177" s="26"/>
      <c r="B177" s="21"/>
      <c r="C177" s="21"/>
      <c r="D177" s="21"/>
      <c r="E177" s="21"/>
      <c r="F177" s="21"/>
      <c r="G177" s="21"/>
      <c r="H177" s="21"/>
      <c r="I177" s="27"/>
      <c r="J177" s="28"/>
      <c r="K177" s="29" t="s">
        <v>97</v>
      </c>
      <c r="L177" s="21"/>
      <c r="M177" s="21"/>
      <c r="N177" s="21"/>
      <c r="O177" s="21"/>
      <c r="P177" s="21"/>
      <c r="Q177" s="21"/>
      <c r="R177" s="21"/>
      <c r="S177" s="21"/>
    </row>
    <row r="178" spans="1:21" x14ac:dyDescent="0.25">
      <c r="A178" s="21" t="s">
        <v>4</v>
      </c>
      <c r="B178" s="21"/>
      <c r="C178" s="21"/>
      <c r="D178" s="21"/>
      <c r="E178" s="72" t="s">
        <v>140</v>
      </c>
      <c r="F178" s="72"/>
      <c r="G178" s="72"/>
      <c r="H178" s="72"/>
      <c r="I178" s="72"/>
      <c r="J178" s="72"/>
      <c r="K178" s="72"/>
      <c r="L178" s="72"/>
      <c r="M178" s="72"/>
      <c r="N178" s="72"/>
      <c r="O178" s="72"/>
      <c r="P178" s="72"/>
      <c r="Q178" s="72"/>
      <c r="R178" s="72"/>
      <c r="S178" s="72"/>
    </row>
    <row r="179" spans="1:21" x14ac:dyDescent="0.25">
      <c r="A179" s="21" t="s">
        <v>5</v>
      </c>
      <c r="B179" s="21"/>
      <c r="C179" s="21"/>
      <c r="D179" s="21"/>
      <c r="E179" s="93">
        <v>5921025657</v>
      </c>
      <c r="F179" s="93"/>
      <c r="G179" s="93"/>
      <c r="H179" s="93"/>
      <c r="I179" s="93"/>
      <c r="J179" s="93"/>
      <c r="K179" s="93"/>
      <c r="L179" s="93"/>
      <c r="M179" s="93"/>
      <c r="N179" s="93"/>
      <c r="O179" s="93"/>
      <c r="P179" s="93"/>
      <c r="Q179" s="93"/>
      <c r="R179" s="93"/>
      <c r="S179" s="93"/>
    </row>
    <row r="180" spans="1:21" x14ac:dyDescent="0.25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</row>
    <row r="181" spans="1:21" ht="77.25" customHeight="1" x14ac:dyDescent="0.25">
      <c r="A181" s="86" t="s">
        <v>6</v>
      </c>
      <c r="B181" s="86" t="s">
        <v>0</v>
      </c>
      <c r="C181" s="86"/>
      <c r="D181" s="86"/>
      <c r="E181" s="86"/>
      <c r="F181" s="86" t="s">
        <v>21</v>
      </c>
      <c r="G181" s="84" t="s">
        <v>22</v>
      </c>
      <c r="H181" s="86" t="s">
        <v>11</v>
      </c>
      <c r="I181" s="86" t="s">
        <v>12</v>
      </c>
      <c r="J181" s="86" t="s">
        <v>23</v>
      </c>
      <c r="K181" s="87" t="s">
        <v>24</v>
      </c>
      <c r="L181" s="88"/>
      <c r="M181" s="89" t="s">
        <v>25</v>
      </c>
      <c r="N181" s="90"/>
      <c r="O181" s="86" t="s">
        <v>28</v>
      </c>
      <c r="P181" s="84" t="s">
        <v>31</v>
      </c>
      <c r="Q181" s="84" t="s">
        <v>30</v>
      </c>
      <c r="R181" s="86" t="s">
        <v>33</v>
      </c>
      <c r="S181" s="86" t="s">
        <v>13</v>
      </c>
    </row>
    <row r="182" spans="1:21" ht="161.25" customHeight="1" x14ac:dyDescent="0.25">
      <c r="A182" s="86"/>
      <c r="B182" s="20" t="s">
        <v>7</v>
      </c>
      <c r="C182" s="20" t="s">
        <v>8</v>
      </c>
      <c r="D182" s="20" t="s">
        <v>9</v>
      </c>
      <c r="E182" s="20" t="s">
        <v>10</v>
      </c>
      <c r="F182" s="86"/>
      <c r="G182" s="85"/>
      <c r="H182" s="86"/>
      <c r="I182" s="86"/>
      <c r="J182" s="86"/>
      <c r="K182" s="20" t="s">
        <v>26</v>
      </c>
      <c r="L182" s="20" t="s">
        <v>27</v>
      </c>
      <c r="M182" s="20" t="s">
        <v>26</v>
      </c>
      <c r="N182" s="20" t="s">
        <v>27</v>
      </c>
      <c r="O182" s="86"/>
      <c r="P182" s="85"/>
      <c r="Q182" s="85"/>
      <c r="R182" s="86"/>
      <c r="S182" s="86"/>
    </row>
    <row r="183" spans="1:21" x14ac:dyDescent="0.25">
      <c r="A183" s="6">
        <v>1</v>
      </c>
      <c r="B183" s="6">
        <v>2</v>
      </c>
      <c r="C183" s="6">
        <v>3</v>
      </c>
      <c r="D183" s="6">
        <v>4</v>
      </c>
      <c r="E183" s="6">
        <v>5</v>
      </c>
      <c r="F183" s="6">
        <v>6</v>
      </c>
      <c r="G183" s="6">
        <v>7</v>
      </c>
      <c r="H183" s="6">
        <v>8</v>
      </c>
      <c r="I183" s="6">
        <v>9</v>
      </c>
      <c r="J183" s="6">
        <v>10</v>
      </c>
      <c r="K183" s="6">
        <v>11</v>
      </c>
      <c r="L183" s="6">
        <v>12</v>
      </c>
      <c r="M183" s="6">
        <v>13</v>
      </c>
      <c r="N183" s="6">
        <v>14</v>
      </c>
      <c r="O183" s="6">
        <v>15</v>
      </c>
      <c r="P183" s="6">
        <v>16</v>
      </c>
      <c r="Q183" s="6">
        <v>17</v>
      </c>
      <c r="R183" s="6">
        <v>18</v>
      </c>
      <c r="S183" s="6">
        <v>19</v>
      </c>
    </row>
    <row r="184" spans="1:21" ht="55.5" customHeight="1" x14ac:dyDescent="0.25">
      <c r="A184" s="6">
        <v>1297</v>
      </c>
      <c r="B184" s="7" t="s">
        <v>35</v>
      </c>
      <c r="C184" s="7" t="s">
        <v>36</v>
      </c>
      <c r="D184" s="7" t="s">
        <v>76</v>
      </c>
      <c r="E184" s="6" t="s">
        <v>66</v>
      </c>
      <c r="F184" s="6">
        <v>5476.4</v>
      </c>
      <c r="G184" s="6">
        <v>9.73</v>
      </c>
      <c r="H184" s="7" t="s">
        <v>38</v>
      </c>
      <c r="I184" s="7" t="s">
        <v>141</v>
      </c>
      <c r="J184" s="7" t="s">
        <v>102</v>
      </c>
      <c r="K184" s="56">
        <v>3005544.33</v>
      </c>
      <c r="L184" s="56">
        <f>F184*G184*3</f>
        <v>159856.11599999998</v>
      </c>
      <c r="M184" s="56">
        <v>2962245</v>
      </c>
      <c r="N184" s="56">
        <v>119741.26</v>
      </c>
      <c r="O184" s="56">
        <f>K184-M184</f>
        <v>43299.330000000075</v>
      </c>
      <c r="P184" s="56">
        <v>2594698.2000000002</v>
      </c>
      <c r="Q184" s="8" t="s">
        <v>40</v>
      </c>
      <c r="R184" s="8" t="s">
        <v>40</v>
      </c>
      <c r="S184" s="56">
        <v>367547.73</v>
      </c>
      <c r="T184" s="35">
        <f>S184+P184</f>
        <v>2962245.93</v>
      </c>
      <c r="U184" s="35">
        <f>S184+P184+O184</f>
        <v>3005545.2600000002</v>
      </c>
    </row>
    <row r="185" spans="1:21" ht="32.25" customHeight="1" x14ac:dyDescent="0.25">
      <c r="A185" s="72" t="s">
        <v>144</v>
      </c>
      <c r="B185" s="72"/>
      <c r="C185" s="72"/>
      <c r="D185" s="72"/>
      <c r="E185" s="72"/>
      <c r="F185" s="30"/>
      <c r="G185" s="30"/>
      <c r="H185" s="21"/>
      <c r="I185" s="30"/>
      <c r="J185" s="30"/>
      <c r="K185" s="21"/>
      <c r="L185" s="68" t="s">
        <v>145</v>
      </c>
      <c r="M185" s="68"/>
      <c r="N185" s="30"/>
      <c r="O185" s="21"/>
    </row>
    <row r="186" spans="1:21" x14ac:dyDescent="0.25">
      <c r="A186" s="21" t="s">
        <v>14</v>
      </c>
      <c r="B186" s="21"/>
      <c r="C186" s="21"/>
      <c r="D186" s="21"/>
      <c r="E186" s="21"/>
      <c r="F186" s="31"/>
      <c r="G186" s="31"/>
      <c r="H186" s="21"/>
      <c r="I186" s="22" t="s">
        <v>15</v>
      </c>
      <c r="J186" s="21"/>
      <c r="K186" s="21"/>
      <c r="L186" s="73" t="s">
        <v>16</v>
      </c>
      <c r="M186" s="73"/>
      <c r="N186" s="21"/>
      <c r="O186" s="21"/>
    </row>
    <row r="187" spans="1:21" x14ac:dyDescent="0.25">
      <c r="A187" s="21"/>
      <c r="B187" s="21"/>
      <c r="C187" s="21"/>
      <c r="D187" s="21"/>
      <c r="E187" s="21"/>
      <c r="F187" s="21"/>
      <c r="G187" s="21"/>
      <c r="H187" s="21"/>
      <c r="I187" s="21"/>
      <c r="J187" s="21"/>
      <c r="K187" s="32" t="s">
        <v>32</v>
      </c>
      <c r="L187" s="21"/>
      <c r="M187" s="21"/>
      <c r="N187" s="21"/>
      <c r="O187" s="21"/>
    </row>
    <row r="188" spans="1:21" x14ac:dyDescent="0.25">
      <c r="A188" s="21"/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</row>
    <row r="189" spans="1:21" x14ac:dyDescent="0.25">
      <c r="A189" s="21" t="s">
        <v>17</v>
      </c>
      <c r="B189" s="21"/>
      <c r="C189" s="68" t="s">
        <v>145</v>
      </c>
      <c r="D189" s="68"/>
      <c r="E189" s="21"/>
      <c r="F189" s="42">
        <v>44276</v>
      </c>
      <c r="G189" s="33"/>
      <c r="H189" s="69" t="s">
        <v>146</v>
      </c>
      <c r="I189" s="69"/>
      <c r="J189" s="21"/>
      <c r="K189" s="21"/>
      <c r="L189" s="21"/>
      <c r="M189" s="21"/>
      <c r="N189" s="21"/>
      <c r="O189" s="21"/>
    </row>
    <row r="190" spans="1:21" x14ac:dyDescent="0.25">
      <c r="A190" s="21"/>
      <c r="B190" s="21"/>
      <c r="C190" s="70" t="s">
        <v>18</v>
      </c>
      <c r="D190" s="70"/>
      <c r="E190" s="21"/>
      <c r="F190" s="34" t="s">
        <v>19</v>
      </c>
      <c r="G190" s="21"/>
      <c r="H190" s="34" t="s">
        <v>20</v>
      </c>
      <c r="I190" s="21"/>
      <c r="J190" s="21"/>
      <c r="K190" s="21"/>
      <c r="L190" s="21"/>
      <c r="M190" s="21"/>
      <c r="N190" s="21"/>
      <c r="O190" s="21"/>
    </row>
    <row r="192" spans="1:21" x14ac:dyDescent="0.25">
      <c r="A192" s="91" t="s">
        <v>1</v>
      </c>
      <c r="B192" s="91"/>
      <c r="C192" s="91"/>
      <c r="D192" s="91"/>
      <c r="E192" s="91"/>
      <c r="F192" s="91"/>
      <c r="G192" s="91"/>
      <c r="H192" s="91"/>
      <c r="I192" s="91"/>
      <c r="J192" s="91"/>
      <c r="K192" s="91"/>
      <c r="L192" s="91"/>
      <c r="M192" s="91"/>
      <c r="N192" s="91"/>
      <c r="O192" s="91"/>
      <c r="P192" s="91"/>
      <c r="Q192" s="91"/>
      <c r="R192" s="91"/>
      <c r="S192" s="91"/>
    </row>
    <row r="193" spans="1:21" x14ac:dyDescent="0.25">
      <c r="A193" s="91" t="s">
        <v>2</v>
      </c>
      <c r="B193" s="91"/>
      <c r="C193" s="91"/>
      <c r="D193" s="91"/>
      <c r="E193" s="91"/>
      <c r="F193" s="91"/>
      <c r="G193" s="91"/>
      <c r="H193" s="91"/>
      <c r="I193" s="91"/>
      <c r="J193" s="91"/>
      <c r="K193" s="91"/>
      <c r="L193" s="91"/>
      <c r="M193" s="91"/>
      <c r="N193" s="91"/>
      <c r="O193" s="91"/>
      <c r="P193" s="91"/>
      <c r="Q193" s="91"/>
      <c r="R193" s="91"/>
      <c r="S193" s="91"/>
    </row>
    <row r="194" spans="1:21" x14ac:dyDescent="0.25">
      <c r="A194" s="91" t="s">
        <v>3</v>
      </c>
      <c r="B194" s="91"/>
      <c r="C194" s="91"/>
      <c r="D194" s="91"/>
      <c r="E194" s="91"/>
      <c r="F194" s="91"/>
      <c r="G194" s="91"/>
      <c r="H194" s="91"/>
      <c r="I194" s="91"/>
      <c r="J194" s="91"/>
      <c r="K194" s="91"/>
      <c r="L194" s="91"/>
      <c r="M194" s="91"/>
      <c r="N194" s="91"/>
      <c r="O194" s="91"/>
      <c r="P194" s="91"/>
      <c r="Q194" s="91"/>
      <c r="R194" s="91"/>
      <c r="S194" s="91"/>
    </row>
    <row r="195" spans="1:21" x14ac:dyDescent="0.25">
      <c r="A195" s="92" t="s">
        <v>172</v>
      </c>
      <c r="B195" s="92"/>
      <c r="C195" s="92"/>
      <c r="D195" s="92"/>
      <c r="E195" s="92"/>
      <c r="F195" s="92"/>
      <c r="G195" s="92"/>
      <c r="H195" s="92"/>
      <c r="I195" s="92"/>
      <c r="J195" s="92"/>
      <c r="K195" s="92"/>
      <c r="L195" s="92"/>
      <c r="M195" s="92"/>
      <c r="N195" s="92"/>
      <c r="O195" s="92"/>
      <c r="P195" s="92"/>
      <c r="Q195" s="92"/>
      <c r="R195" s="92"/>
      <c r="S195" s="92"/>
    </row>
    <row r="196" spans="1:21" x14ac:dyDescent="0.25">
      <c r="A196" s="26"/>
      <c r="B196" s="21"/>
      <c r="C196" s="21"/>
      <c r="D196" s="21"/>
      <c r="E196" s="21"/>
      <c r="F196" s="21"/>
      <c r="G196" s="21"/>
      <c r="H196" s="21"/>
      <c r="I196" s="27"/>
      <c r="J196" s="28"/>
      <c r="K196" s="29" t="s">
        <v>97</v>
      </c>
      <c r="L196" s="21"/>
      <c r="M196" s="21"/>
      <c r="N196" s="21"/>
      <c r="O196" s="21"/>
      <c r="P196" s="21"/>
      <c r="Q196" s="21"/>
      <c r="R196" s="21"/>
      <c r="S196" s="21"/>
    </row>
    <row r="197" spans="1:21" x14ac:dyDescent="0.25">
      <c r="A197" s="21" t="s">
        <v>4</v>
      </c>
      <c r="B197" s="21"/>
      <c r="C197" s="21"/>
      <c r="D197" s="21"/>
      <c r="E197" s="72" t="s">
        <v>142</v>
      </c>
      <c r="F197" s="72"/>
      <c r="G197" s="72"/>
      <c r="H197" s="72"/>
      <c r="I197" s="72"/>
      <c r="J197" s="72"/>
      <c r="K197" s="72"/>
      <c r="L197" s="72"/>
      <c r="M197" s="72"/>
      <c r="N197" s="72"/>
      <c r="O197" s="72"/>
      <c r="P197" s="72"/>
      <c r="Q197" s="72"/>
      <c r="R197" s="72"/>
      <c r="S197" s="72"/>
    </row>
    <row r="198" spans="1:21" x14ac:dyDescent="0.25">
      <c r="A198" s="21" t="s">
        <v>5</v>
      </c>
      <c r="B198" s="21"/>
      <c r="C198" s="21"/>
      <c r="D198" s="21"/>
      <c r="E198" s="93">
        <v>5921025640</v>
      </c>
      <c r="F198" s="93"/>
      <c r="G198" s="93"/>
      <c r="H198" s="93"/>
      <c r="I198" s="93"/>
      <c r="J198" s="93"/>
      <c r="K198" s="93"/>
      <c r="L198" s="93"/>
      <c r="M198" s="93"/>
      <c r="N198" s="93"/>
      <c r="O198" s="93"/>
      <c r="P198" s="93"/>
      <c r="Q198" s="93"/>
      <c r="R198" s="93"/>
      <c r="S198" s="93"/>
    </row>
    <row r="199" spans="1:21" x14ac:dyDescent="0.25">
      <c r="A199" s="21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</row>
    <row r="200" spans="1:21" ht="69.75" customHeight="1" x14ac:dyDescent="0.25">
      <c r="A200" s="86" t="s">
        <v>6</v>
      </c>
      <c r="B200" s="86" t="s">
        <v>0</v>
      </c>
      <c r="C200" s="86"/>
      <c r="D200" s="86"/>
      <c r="E200" s="86"/>
      <c r="F200" s="86" t="s">
        <v>21</v>
      </c>
      <c r="G200" s="84" t="s">
        <v>22</v>
      </c>
      <c r="H200" s="86" t="s">
        <v>11</v>
      </c>
      <c r="I200" s="86" t="s">
        <v>12</v>
      </c>
      <c r="J200" s="86" t="s">
        <v>23</v>
      </c>
      <c r="K200" s="87" t="s">
        <v>24</v>
      </c>
      <c r="L200" s="88"/>
      <c r="M200" s="89" t="s">
        <v>25</v>
      </c>
      <c r="N200" s="90"/>
      <c r="O200" s="86" t="s">
        <v>28</v>
      </c>
      <c r="P200" s="84" t="s">
        <v>31</v>
      </c>
      <c r="Q200" s="84" t="s">
        <v>30</v>
      </c>
      <c r="R200" s="86" t="s">
        <v>33</v>
      </c>
      <c r="S200" s="86" t="s">
        <v>13</v>
      </c>
    </row>
    <row r="201" spans="1:21" ht="184.5" customHeight="1" x14ac:dyDescent="0.25">
      <c r="A201" s="86"/>
      <c r="B201" s="20" t="s">
        <v>7</v>
      </c>
      <c r="C201" s="20" t="s">
        <v>8</v>
      </c>
      <c r="D201" s="20" t="s">
        <v>9</v>
      </c>
      <c r="E201" s="20" t="s">
        <v>10</v>
      </c>
      <c r="F201" s="86"/>
      <c r="G201" s="85"/>
      <c r="H201" s="86"/>
      <c r="I201" s="86"/>
      <c r="J201" s="86"/>
      <c r="K201" s="20" t="s">
        <v>26</v>
      </c>
      <c r="L201" s="20" t="s">
        <v>27</v>
      </c>
      <c r="M201" s="20" t="s">
        <v>26</v>
      </c>
      <c r="N201" s="20" t="s">
        <v>27</v>
      </c>
      <c r="O201" s="86"/>
      <c r="P201" s="85"/>
      <c r="Q201" s="85"/>
      <c r="R201" s="86"/>
      <c r="S201" s="86"/>
    </row>
    <row r="202" spans="1:21" x14ac:dyDescent="0.25">
      <c r="A202" s="6">
        <v>1</v>
      </c>
      <c r="B202" s="6">
        <v>2</v>
      </c>
      <c r="C202" s="6">
        <v>3</v>
      </c>
      <c r="D202" s="6">
        <v>4</v>
      </c>
      <c r="E202" s="6">
        <v>5</v>
      </c>
      <c r="F202" s="6">
        <v>6</v>
      </c>
      <c r="G202" s="6">
        <v>7</v>
      </c>
      <c r="H202" s="6">
        <v>8</v>
      </c>
      <c r="I202" s="6">
        <v>9</v>
      </c>
      <c r="J202" s="6">
        <v>10</v>
      </c>
      <c r="K202" s="6">
        <v>11</v>
      </c>
      <c r="L202" s="6">
        <v>12</v>
      </c>
      <c r="M202" s="6">
        <v>13</v>
      </c>
      <c r="N202" s="6">
        <v>14</v>
      </c>
      <c r="O202" s="6">
        <v>15</v>
      </c>
      <c r="P202" s="6">
        <v>16</v>
      </c>
      <c r="Q202" s="6">
        <v>17</v>
      </c>
      <c r="R202" s="6">
        <v>18</v>
      </c>
      <c r="S202" s="6">
        <v>19</v>
      </c>
    </row>
    <row r="203" spans="1:21" ht="65.25" customHeight="1" x14ac:dyDescent="0.25">
      <c r="A203" s="6">
        <v>2356</v>
      </c>
      <c r="B203" s="7" t="s">
        <v>35</v>
      </c>
      <c r="C203" s="7" t="s">
        <v>36</v>
      </c>
      <c r="D203" s="7" t="s">
        <v>76</v>
      </c>
      <c r="E203" s="6">
        <v>10</v>
      </c>
      <c r="F203" s="6">
        <v>4514.8999999999996</v>
      </c>
      <c r="G203" s="6">
        <v>9.73</v>
      </c>
      <c r="H203" s="7" t="s">
        <v>38</v>
      </c>
      <c r="I203" s="7" t="s">
        <v>143</v>
      </c>
      <c r="J203" s="7" t="s">
        <v>101</v>
      </c>
      <c r="K203" s="56">
        <v>2729343.81</v>
      </c>
      <c r="L203" s="56">
        <f>F203*G203*3</f>
        <v>131789.93099999998</v>
      </c>
      <c r="M203" s="56">
        <v>2285695.7799999998</v>
      </c>
      <c r="N203" s="56">
        <v>113026.8</v>
      </c>
      <c r="O203" s="56">
        <f>K203-M203</f>
        <v>443648.03000000026</v>
      </c>
      <c r="P203" s="56">
        <v>2166441.2000000002</v>
      </c>
      <c r="Q203" s="8" t="s">
        <v>40</v>
      </c>
      <c r="R203" s="8" t="s">
        <v>40</v>
      </c>
      <c r="S203" s="56">
        <v>119254.45</v>
      </c>
      <c r="T203" s="35">
        <f>S203+P203</f>
        <v>2285695.6500000004</v>
      </c>
      <c r="U203" s="35">
        <f>S203+P203+O203</f>
        <v>2729343.6800000006</v>
      </c>
    </row>
    <row r="204" spans="1:21" ht="45" customHeight="1" x14ac:dyDescent="0.25">
      <c r="A204" s="72" t="s">
        <v>144</v>
      </c>
      <c r="B204" s="72"/>
      <c r="C204" s="72"/>
      <c r="D204" s="72"/>
      <c r="E204" s="72"/>
      <c r="F204" s="30"/>
      <c r="G204" s="30"/>
      <c r="H204" s="21"/>
      <c r="I204" s="30"/>
      <c r="J204" s="30"/>
      <c r="K204" s="21"/>
      <c r="L204" s="68" t="s">
        <v>145</v>
      </c>
      <c r="M204" s="68"/>
      <c r="N204" s="30"/>
      <c r="O204" s="21"/>
    </row>
    <row r="205" spans="1:21" x14ac:dyDescent="0.25">
      <c r="A205" s="21" t="s">
        <v>14</v>
      </c>
      <c r="B205" s="21"/>
      <c r="C205" s="21"/>
      <c r="D205" s="21"/>
      <c r="E205" s="21"/>
      <c r="F205" s="31"/>
      <c r="G205" s="31"/>
      <c r="H205" s="21"/>
      <c r="I205" s="22" t="s">
        <v>15</v>
      </c>
      <c r="J205" s="21"/>
      <c r="K205" s="21"/>
      <c r="L205" s="73" t="s">
        <v>16</v>
      </c>
      <c r="M205" s="73"/>
      <c r="N205" s="21"/>
      <c r="O205" s="21"/>
    </row>
    <row r="206" spans="1:21" x14ac:dyDescent="0.25">
      <c r="A206" s="21"/>
      <c r="B206" s="21"/>
      <c r="C206" s="21"/>
      <c r="D206" s="21"/>
      <c r="E206" s="21"/>
      <c r="F206" s="21"/>
      <c r="G206" s="21"/>
      <c r="H206" s="21"/>
      <c r="I206" s="21"/>
      <c r="J206" s="21"/>
      <c r="K206" s="32" t="s">
        <v>32</v>
      </c>
      <c r="L206" s="21"/>
      <c r="M206" s="21"/>
      <c r="N206" s="21"/>
      <c r="O206" s="21"/>
    </row>
    <row r="207" spans="1:21" x14ac:dyDescent="0.25">
      <c r="A207" s="21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</row>
    <row r="208" spans="1:21" x14ac:dyDescent="0.25">
      <c r="A208" s="21" t="s">
        <v>17</v>
      </c>
      <c r="B208" s="21"/>
      <c r="C208" s="68" t="s">
        <v>145</v>
      </c>
      <c r="D208" s="68"/>
      <c r="E208" s="21"/>
      <c r="F208" s="42">
        <v>44276</v>
      </c>
      <c r="G208" s="33"/>
      <c r="H208" s="69" t="s">
        <v>146</v>
      </c>
      <c r="I208" s="69"/>
      <c r="J208" s="21"/>
      <c r="K208" s="21"/>
      <c r="L208" s="21"/>
      <c r="M208" s="21"/>
      <c r="N208" s="21"/>
      <c r="O208" s="21"/>
    </row>
    <row r="209" spans="1:19" x14ac:dyDescent="0.25">
      <c r="A209" s="21"/>
      <c r="B209" s="21"/>
      <c r="C209" s="70" t="s">
        <v>18</v>
      </c>
      <c r="D209" s="70"/>
      <c r="E209" s="21"/>
      <c r="F209" s="34" t="s">
        <v>19</v>
      </c>
      <c r="G209" s="21"/>
      <c r="H209" s="34" t="s">
        <v>20</v>
      </c>
      <c r="I209" s="21"/>
      <c r="J209" s="21"/>
      <c r="K209" s="21"/>
      <c r="L209" s="21"/>
      <c r="M209" s="21"/>
      <c r="N209" s="21"/>
      <c r="O209" s="21"/>
    </row>
    <row r="214" spans="1:19" x14ac:dyDescent="0.25">
      <c r="A214" s="91" t="s">
        <v>1</v>
      </c>
      <c r="B214" s="91"/>
      <c r="C214" s="91"/>
      <c r="D214" s="91"/>
      <c r="E214" s="91"/>
      <c r="F214" s="91"/>
      <c r="G214" s="91"/>
      <c r="H214" s="91"/>
      <c r="I214" s="91"/>
      <c r="J214" s="91"/>
      <c r="K214" s="91"/>
      <c r="L214" s="91"/>
      <c r="M214" s="91"/>
      <c r="N214" s="91"/>
      <c r="O214" s="91"/>
      <c r="P214" s="91"/>
      <c r="Q214" s="91"/>
      <c r="R214" s="91"/>
      <c r="S214" s="91"/>
    </row>
    <row r="215" spans="1:19" x14ac:dyDescent="0.25">
      <c r="A215" s="91" t="s">
        <v>2</v>
      </c>
      <c r="B215" s="91"/>
      <c r="C215" s="91"/>
      <c r="D215" s="91"/>
      <c r="E215" s="91"/>
      <c r="F215" s="91"/>
      <c r="G215" s="91"/>
      <c r="H215" s="91"/>
      <c r="I215" s="91"/>
      <c r="J215" s="91"/>
      <c r="K215" s="91"/>
      <c r="L215" s="91"/>
      <c r="M215" s="91"/>
      <c r="N215" s="91"/>
      <c r="O215" s="91"/>
      <c r="P215" s="91"/>
      <c r="Q215" s="91"/>
      <c r="R215" s="91"/>
      <c r="S215" s="91"/>
    </row>
    <row r="216" spans="1:19" x14ac:dyDescent="0.25">
      <c r="A216" s="91" t="s">
        <v>3</v>
      </c>
      <c r="B216" s="91"/>
      <c r="C216" s="91"/>
      <c r="D216" s="91"/>
      <c r="E216" s="91"/>
      <c r="F216" s="91"/>
      <c r="G216" s="91"/>
      <c r="H216" s="91"/>
      <c r="I216" s="91"/>
      <c r="J216" s="91"/>
      <c r="K216" s="91"/>
      <c r="L216" s="91"/>
      <c r="M216" s="91"/>
      <c r="N216" s="91"/>
      <c r="O216" s="91"/>
      <c r="P216" s="91"/>
      <c r="Q216" s="91"/>
      <c r="R216" s="91"/>
      <c r="S216" s="91"/>
    </row>
    <row r="217" spans="1:19" x14ac:dyDescent="0.25">
      <c r="A217" s="92" t="s">
        <v>172</v>
      </c>
      <c r="B217" s="92"/>
      <c r="C217" s="92"/>
      <c r="D217" s="92"/>
      <c r="E217" s="92"/>
      <c r="F217" s="92"/>
      <c r="G217" s="92"/>
      <c r="H217" s="92"/>
      <c r="I217" s="92"/>
      <c r="J217" s="92"/>
      <c r="K217" s="92"/>
      <c r="L217" s="92"/>
      <c r="M217" s="92"/>
      <c r="N217" s="92"/>
      <c r="O217" s="92"/>
      <c r="P217" s="92"/>
      <c r="Q217" s="92"/>
      <c r="R217" s="92"/>
      <c r="S217" s="92"/>
    </row>
    <row r="218" spans="1:19" x14ac:dyDescent="0.25">
      <c r="A218" s="26"/>
      <c r="B218" s="21"/>
      <c r="C218" s="21"/>
      <c r="D218" s="21"/>
      <c r="E218" s="21"/>
      <c r="F218" s="21"/>
      <c r="G218" s="21"/>
      <c r="H218" s="21"/>
      <c r="I218" s="27"/>
      <c r="J218" s="28"/>
      <c r="K218" s="29" t="s">
        <v>97</v>
      </c>
      <c r="L218" s="21"/>
      <c r="M218" s="21"/>
      <c r="N218" s="21"/>
      <c r="O218" s="21"/>
      <c r="P218" s="21"/>
      <c r="Q218" s="21"/>
      <c r="R218" s="21"/>
      <c r="S218" s="21"/>
    </row>
    <row r="219" spans="1:19" x14ac:dyDescent="0.25">
      <c r="A219" s="21" t="s">
        <v>4</v>
      </c>
      <c r="B219" s="21"/>
      <c r="C219" s="21"/>
      <c r="D219" s="21"/>
      <c r="E219" s="72" t="s">
        <v>167</v>
      </c>
      <c r="F219" s="72"/>
      <c r="G219" s="72"/>
      <c r="H219" s="72"/>
      <c r="I219" s="72"/>
      <c r="J219" s="72"/>
      <c r="K219" s="72"/>
      <c r="L219" s="72"/>
      <c r="M219" s="72"/>
      <c r="N219" s="72"/>
      <c r="O219" s="72"/>
      <c r="P219" s="72"/>
      <c r="Q219" s="72"/>
      <c r="R219" s="72"/>
      <c r="S219" s="72"/>
    </row>
    <row r="220" spans="1:19" x14ac:dyDescent="0.25">
      <c r="A220" s="21" t="s">
        <v>5</v>
      </c>
      <c r="B220" s="21"/>
      <c r="C220" s="21"/>
      <c r="D220" s="21"/>
      <c r="E220" s="93">
        <v>5921014831</v>
      </c>
      <c r="F220" s="93"/>
      <c r="G220" s="93"/>
      <c r="H220" s="93"/>
      <c r="I220" s="93"/>
      <c r="J220" s="93"/>
      <c r="K220" s="93"/>
      <c r="L220" s="93"/>
      <c r="M220" s="93"/>
      <c r="N220" s="93"/>
      <c r="O220" s="93"/>
      <c r="P220" s="93"/>
      <c r="Q220" s="93"/>
      <c r="R220" s="93"/>
      <c r="S220" s="93"/>
    </row>
    <row r="221" spans="1:19" x14ac:dyDescent="0.25">
      <c r="A221" s="21"/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</row>
    <row r="222" spans="1:19" ht="32.25" customHeight="1" x14ac:dyDescent="0.25">
      <c r="A222" s="86" t="s">
        <v>6</v>
      </c>
      <c r="B222" s="86" t="s">
        <v>0</v>
      </c>
      <c r="C222" s="86"/>
      <c r="D222" s="86"/>
      <c r="E222" s="86"/>
      <c r="F222" s="86" t="s">
        <v>21</v>
      </c>
      <c r="G222" s="84" t="s">
        <v>22</v>
      </c>
      <c r="H222" s="86" t="s">
        <v>11</v>
      </c>
      <c r="I222" s="86" t="s">
        <v>12</v>
      </c>
      <c r="J222" s="86" t="s">
        <v>23</v>
      </c>
      <c r="K222" s="87" t="s">
        <v>24</v>
      </c>
      <c r="L222" s="88"/>
      <c r="M222" s="89" t="s">
        <v>25</v>
      </c>
      <c r="N222" s="90"/>
      <c r="O222" s="86" t="s">
        <v>28</v>
      </c>
      <c r="P222" s="84" t="s">
        <v>31</v>
      </c>
      <c r="Q222" s="84" t="s">
        <v>30</v>
      </c>
      <c r="R222" s="86" t="s">
        <v>33</v>
      </c>
      <c r="S222" s="86" t="s">
        <v>13</v>
      </c>
    </row>
    <row r="223" spans="1:19" ht="132" x14ac:dyDescent="0.25">
      <c r="A223" s="86"/>
      <c r="B223" s="61" t="s">
        <v>7</v>
      </c>
      <c r="C223" s="61" t="s">
        <v>8</v>
      </c>
      <c r="D223" s="61" t="s">
        <v>9</v>
      </c>
      <c r="E223" s="61" t="s">
        <v>10</v>
      </c>
      <c r="F223" s="86"/>
      <c r="G223" s="85"/>
      <c r="H223" s="86"/>
      <c r="I223" s="86"/>
      <c r="J223" s="86"/>
      <c r="K223" s="61" t="s">
        <v>26</v>
      </c>
      <c r="L223" s="61" t="s">
        <v>27</v>
      </c>
      <c r="M223" s="61" t="s">
        <v>26</v>
      </c>
      <c r="N223" s="61" t="s">
        <v>27</v>
      </c>
      <c r="O223" s="86"/>
      <c r="P223" s="85"/>
      <c r="Q223" s="85"/>
      <c r="R223" s="86"/>
      <c r="S223" s="86"/>
    </row>
    <row r="224" spans="1:19" x14ac:dyDescent="0.25">
      <c r="A224" s="6">
        <v>1</v>
      </c>
      <c r="B224" s="6">
        <v>2</v>
      </c>
      <c r="C224" s="6">
        <v>3</v>
      </c>
      <c r="D224" s="6">
        <v>4</v>
      </c>
      <c r="E224" s="6">
        <v>5</v>
      </c>
      <c r="F224" s="6">
        <v>6</v>
      </c>
      <c r="G224" s="6">
        <v>7</v>
      </c>
      <c r="H224" s="6">
        <v>8</v>
      </c>
      <c r="I224" s="6">
        <v>9</v>
      </c>
      <c r="J224" s="6">
        <v>10</v>
      </c>
      <c r="K224" s="6">
        <v>11</v>
      </c>
      <c r="L224" s="6">
        <v>12</v>
      </c>
      <c r="M224" s="6">
        <v>13</v>
      </c>
      <c r="N224" s="6">
        <v>14</v>
      </c>
      <c r="O224" s="6">
        <v>15</v>
      </c>
      <c r="P224" s="6">
        <v>16</v>
      </c>
      <c r="Q224" s="6">
        <v>17</v>
      </c>
      <c r="R224" s="6">
        <v>18</v>
      </c>
      <c r="S224" s="6">
        <v>19</v>
      </c>
    </row>
    <row r="225" spans="1:21" ht="36" x14ac:dyDescent="0.25">
      <c r="A225" s="6"/>
      <c r="B225" s="7" t="s">
        <v>35</v>
      </c>
      <c r="C225" s="7" t="s">
        <v>36</v>
      </c>
      <c r="D225" s="7" t="s">
        <v>91</v>
      </c>
      <c r="E225" s="6">
        <v>30</v>
      </c>
      <c r="F225" s="6">
        <v>2001.1</v>
      </c>
      <c r="G225" s="6">
        <v>9.73</v>
      </c>
      <c r="H225" s="7" t="s">
        <v>38</v>
      </c>
      <c r="I225" s="7" t="s">
        <v>166</v>
      </c>
      <c r="J225" s="7" t="s">
        <v>168</v>
      </c>
      <c r="K225" s="56">
        <v>1022793.88</v>
      </c>
      <c r="L225" s="56">
        <v>58412.11</v>
      </c>
      <c r="M225" s="56">
        <v>1004576.68</v>
      </c>
      <c r="N225" s="56">
        <v>53309.01</v>
      </c>
      <c r="O225" s="56">
        <f>K225-M225</f>
        <v>18217.199999999953</v>
      </c>
      <c r="P225" s="56">
        <v>452000</v>
      </c>
      <c r="Q225" s="8" t="s">
        <v>40</v>
      </c>
      <c r="R225" s="8" t="s">
        <v>40</v>
      </c>
      <c r="S225" s="56">
        <v>552576.68000000005</v>
      </c>
      <c r="T225" s="35">
        <f>S225+P225</f>
        <v>1004576.68</v>
      </c>
      <c r="U225" s="35">
        <f>S225+P225+O225</f>
        <v>1022793.88</v>
      </c>
    </row>
    <row r="226" spans="1:21" x14ac:dyDescent="0.25">
      <c r="A226" s="36"/>
      <c r="B226" s="19"/>
      <c r="C226" s="19"/>
      <c r="D226" s="19"/>
      <c r="E226" s="36"/>
      <c r="F226" s="36"/>
      <c r="G226" s="36"/>
      <c r="H226" s="19"/>
      <c r="I226" s="19"/>
      <c r="J226" s="19"/>
      <c r="K226" s="67"/>
      <c r="L226" s="67"/>
      <c r="M226" s="67"/>
      <c r="N226" s="67"/>
      <c r="O226" s="67"/>
      <c r="P226" s="67"/>
      <c r="Q226" s="37"/>
      <c r="R226" s="37"/>
      <c r="S226" s="67"/>
      <c r="T226" s="35"/>
      <c r="U226" s="35"/>
    </row>
    <row r="227" spans="1:21" x14ac:dyDescent="0.25">
      <c r="A227" s="72" t="s">
        <v>144</v>
      </c>
      <c r="B227" s="72"/>
      <c r="C227" s="72"/>
      <c r="D227" s="72"/>
      <c r="E227" s="72"/>
      <c r="F227" s="30"/>
      <c r="G227" s="30"/>
      <c r="H227" s="21"/>
      <c r="I227" s="30"/>
      <c r="J227" s="30"/>
      <c r="K227" s="21"/>
      <c r="L227" s="68" t="s">
        <v>145</v>
      </c>
      <c r="M227" s="68"/>
      <c r="N227" s="30"/>
      <c r="O227" s="21"/>
    </row>
    <row r="228" spans="1:21" x14ac:dyDescent="0.25">
      <c r="A228" s="21" t="s">
        <v>14</v>
      </c>
      <c r="B228" s="21"/>
      <c r="C228" s="21"/>
      <c r="D228" s="21"/>
      <c r="E228" s="21"/>
      <c r="F228" s="31"/>
      <c r="G228" s="31"/>
      <c r="H228" s="21"/>
      <c r="I228" s="60" t="s">
        <v>15</v>
      </c>
      <c r="J228" s="21"/>
      <c r="K228" s="21"/>
      <c r="L228" s="73" t="s">
        <v>16</v>
      </c>
      <c r="M228" s="73"/>
      <c r="N228" s="21"/>
      <c r="O228" s="21"/>
    </row>
    <row r="229" spans="1:21" x14ac:dyDescent="0.25">
      <c r="A229" s="21"/>
      <c r="B229" s="21"/>
      <c r="C229" s="21"/>
      <c r="D229" s="21"/>
      <c r="E229" s="21"/>
      <c r="F229" s="21"/>
      <c r="G229" s="21"/>
      <c r="H229" s="21"/>
      <c r="I229" s="21"/>
      <c r="J229" s="21"/>
      <c r="K229" s="32" t="s">
        <v>32</v>
      </c>
      <c r="L229" s="21"/>
      <c r="M229" s="21"/>
      <c r="N229" s="21"/>
      <c r="O229" s="21"/>
    </row>
    <row r="230" spans="1:21" x14ac:dyDescent="0.25">
      <c r="A230" s="21"/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</row>
    <row r="231" spans="1:21" x14ac:dyDescent="0.25">
      <c r="A231" s="21" t="s">
        <v>17</v>
      </c>
      <c r="B231" s="21"/>
      <c r="C231" s="68" t="s">
        <v>145</v>
      </c>
      <c r="D231" s="68"/>
      <c r="E231" s="21"/>
      <c r="F231" s="42">
        <v>44276</v>
      </c>
      <c r="G231" s="33"/>
      <c r="H231" s="69">
        <v>89026435194</v>
      </c>
      <c r="I231" s="69"/>
      <c r="J231" s="21"/>
      <c r="K231" s="21"/>
      <c r="L231" s="21"/>
      <c r="M231" s="21"/>
      <c r="N231" s="21"/>
      <c r="O231" s="21"/>
    </row>
    <row r="232" spans="1:21" x14ac:dyDescent="0.25">
      <c r="A232" s="21"/>
      <c r="B232" s="21"/>
      <c r="C232" s="70" t="s">
        <v>18</v>
      </c>
      <c r="D232" s="70"/>
      <c r="E232" s="21"/>
      <c r="F232" s="62" t="s">
        <v>19</v>
      </c>
      <c r="G232" s="21"/>
      <c r="H232" s="62" t="s">
        <v>20</v>
      </c>
      <c r="I232" s="21"/>
      <c r="J232" s="21"/>
      <c r="K232" s="21"/>
      <c r="L232" s="21"/>
      <c r="M232" s="21"/>
      <c r="N232" s="21"/>
      <c r="O232" s="21"/>
    </row>
  </sheetData>
  <mergeCells count="289">
    <mergeCell ref="A227:E227"/>
    <mergeCell ref="L227:M227"/>
    <mergeCell ref="L228:M228"/>
    <mergeCell ref="C231:D231"/>
    <mergeCell ref="H231:I231"/>
    <mergeCell ref="C232:D232"/>
    <mergeCell ref="A214:S214"/>
    <mergeCell ref="A215:S215"/>
    <mergeCell ref="A216:S216"/>
    <mergeCell ref="A217:S217"/>
    <mergeCell ref="E219:S219"/>
    <mergeCell ref="E220:S220"/>
    <mergeCell ref="A222:A223"/>
    <mergeCell ref="B222:E222"/>
    <mergeCell ref="F222:F223"/>
    <mergeCell ref="G222:G223"/>
    <mergeCell ref="H222:H223"/>
    <mergeCell ref="I222:I223"/>
    <mergeCell ref="J222:J223"/>
    <mergeCell ref="K222:L222"/>
    <mergeCell ref="M222:N222"/>
    <mergeCell ref="O222:O223"/>
    <mergeCell ref="P222:P223"/>
    <mergeCell ref="Q222:Q223"/>
    <mergeCell ref="R222:R223"/>
    <mergeCell ref="S222:S223"/>
    <mergeCell ref="O2:S2"/>
    <mergeCell ref="O3:S3"/>
    <mergeCell ref="A5:S5"/>
    <mergeCell ref="A6:S6"/>
    <mergeCell ref="A7:S7"/>
    <mergeCell ref="A8:S8"/>
    <mergeCell ref="E10:S10"/>
    <mergeCell ref="E11:S11"/>
    <mergeCell ref="A13:A14"/>
    <mergeCell ref="B13:E13"/>
    <mergeCell ref="F13:F14"/>
    <mergeCell ref="G13:G14"/>
    <mergeCell ref="H13:H14"/>
    <mergeCell ref="I13:I14"/>
    <mergeCell ref="J13:J14"/>
    <mergeCell ref="K13:L13"/>
    <mergeCell ref="R13:R14"/>
    <mergeCell ref="S13:S14"/>
    <mergeCell ref="A18:E18"/>
    <mergeCell ref="L18:M18"/>
    <mergeCell ref="L19:M19"/>
    <mergeCell ref="C22:D22"/>
    <mergeCell ref="C23:D23"/>
    <mergeCell ref="M13:N13"/>
    <mergeCell ref="O13:O14"/>
    <mergeCell ref="P13:P14"/>
    <mergeCell ref="Q13:Q14"/>
    <mergeCell ref="H22:I22"/>
    <mergeCell ref="A28:S28"/>
    <mergeCell ref="A29:S29"/>
    <mergeCell ref="A30:S30"/>
    <mergeCell ref="A31:S31"/>
    <mergeCell ref="E33:S33"/>
    <mergeCell ref="E34:S34"/>
    <mergeCell ref="L43:M43"/>
    <mergeCell ref="C46:D46"/>
    <mergeCell ref="C47:D47"/>
    <mergeCell ref="A50:S50"/>
    <mergeCell ref="M36:N36"/>
    <mergeCell ref="O36:O37"/>
    <mergeCell ref="P36:P37"/>
    <mergeCell ref="Q36:Q37"/>
    <mergeCell ref="R36:R37"/>
    <mergeCell ref="S36:S37"/>
    <mergeCell ref="L40:S40"/>
    <mergeCell ref="H46:I46"/>
    <mergeCell ref="A36:A37"/>
    <mergeCell ref="B36:E36"/>
    <mergeCell ref="F36:F37"/>
    <mergeCell ref="G36:G37"/>
    <mergeCell ref="H36:H37"/>
    <mergeCell ref="I36:I37"/>
    <mergeCell ref="J36:J37"/>
    <mergeCell ref="K36:L36"/>
    <mergeCell ref="A42:E42"/>
    <mergeCell ref="L42:M42"/>
    <mergeCell ref="A51:S51"/>
    <mergeCell ref="A52:S52"/>
    <mergeCell ref="A53:S53"/>
    <mergeCell ref="E55:S55"/>
    <mergeCell ref="E56:S56"/>
    <mergeCell ref="A58:A59"/>
    <mergeCell ref="B58:E58"/>
    <mergeCell ref="F58:F59"/>
    <mergeCell ref="G58:G59"/>
    <mergeCell ref="H58:H59"/>
    <mergeCell ref="C67:D67"/>
    <mergeCell ref="C68:D68"/>
    <mergeCell ref="Q58:Q59"/>
    <mergeCell ref="R58:R59"/>
    <mergeCell ref="S58:S59"/>
    <mergeCell ref="A63:E63"/>
    <mergeCell ref="L63:M63"/>
    <mergeCell ref="L64:M64"/>
    <mergeCell ref="I58:I59"/>
    <mergeCell ref="J58:J59"/>
    <mergeCell ref="K58:L58"/>
    <mergeCell ref="M58:N58"/>
    <mergeCell ref="O58:O59"/>
    <mergeCell ref="P58:P59"/>
    <mergeCell ref="H67:I67"/>
    <mergeCell ref="A71:S71"/>
    <mergeCell ref="A72:S72"/>
    <mergeCell ref="A73:S73"/>
    <mergeCell ref="A74:S74"/>
    <mergeCell ref="E76:S76"/>
    <mergeCell ref="E77:S77"/>
    <mergeCell ref="A79:A80"/>
    <mergeCell ref="B79:E79"/>
    <mergeCell ref="F79:F80"/>
    <mergeCell ref="G79:G80"/>
    <mergeCell ref="H79:H80"/>
    <mergeCell ref="C88:D88"/>
    <mergeCell ref="C89:D89"/>
    <mergeCell ref="Q79:Q80"/>
    <mergeCell ref="R79:R80"/>
    <mergeCell ref="S79:S80"/>
    <mergeCell ref="A84:E84"/>
    <mergeCell ref="L84:M84"/>
    <mergeCell ref="L85:M85"/>
    <mergeCell ref="I79:I80"/>
    <mergeCell ref="J79:J80"/>
    <mergeCell ref="K79:L79"/>
    <mergeCell ref="M79:N79"/>
    <mergeCell ref="O79:O80"/>
    <mergeCell ref="P79:P80"/>
    <mergeCell ref="H88:I88"/>
    <mergeCell ref="A93:S93"/>
    <mergeCell ref="A94:S94"/>
    <mergeCell ref="A95:S95"/>
    <mergeCell ref="A96:S96"/>
    <mergeCell ref="E98:S98"/>
    <mergeCell ref="E99:S99"/>
    <mergeCell ref="A101:A102"/>
    <mergeCell ref="B101:E101"/>
    <mergeCell ref="F101:F102"/>
    <mergeCell ref="G101:G102"/>
    <mergeCell ref="H101:H102"/>
    <mergeCell ref="I101:I102"/>
    <mergeCell ref="J101:J102"/>
    <mergeCell ref="K101:L101"/>
    <mergeCell ref="R101:R102"/>
    <mergeCell ref="S101:S102"/>
    <mergeCell ref="A106:E106"/>
    <mergeCell ref="L106:M106"/>
    <mergeCell ref="L107:M107"/>
    <mergeCell ref="C110:D110"/>
    <mergeCell ref="C111:D111"/>
    <mergeCell ref="M101:N101"/>
    <mergeCell ref="O101:O102"/>
    <mergeCell ref="P101:P102"/>
    <mergeCell ref="Q101:Q102"/>
    <mergeCell ref="H110:I110"/>
    <mergeCell ref="A114:S114"/>
    <mergeCell ref="A115:S115"/>
    <mergeCell ref="A116:S116"/>
    <mergeCell ref="A117:S117"/>
    <mergeCell ref="E119:S119"/>
    <mergeCell ref="E120:S120"/>
    <mergeCell ref="A122:A123"/>
    <mergeCell ref="B122:E122"/>
    <mergeCell ref="F122:F123"/>
    <mergeCell ref="G122:G123"/>
    <mergeCell ref="H122:H123"/>
    <mergeCell ref="I122:I123"/>
    <mergeCell ref="J122:J123"/>
    <mergeCell ref="K122:L122"/>
    <mergeCell ref="R122:R123"/>
    <mergeCell ref="S122:S123"/>
    <mergeCell ref="A127:E127"/>
    <mergeCell ref="L127:M127"/>
    <mergeCell ref="L128:M128"/>
    <mergeCell ref="C131:D131"/>
    <mergeCell ref="C132:D132"/>
    <mergeCell ref="M122:N122"/>
    <mergeCell ref="O122:O123"/>
    <mergeCell ref="P122:P123"/>
    <mergeCell ref="Q122:Q123"/>
    <mergeCell ref="H131:I131"/>
    <mergeCell ref="A135:S135"/>
    <mergeCell ref="A136:S136"/>
    <mergeCell ref="A137:S137"/>
    <mergeCell ref="A138:S138"/>
    <mergeCell ref="E140:S140"/>
    <mergeCell ref="E141:S141"/>
    <mergeCell ref="A143:A144"/>
    <mergeCell ref="B143:E143"/>
    <mergeCell ref="F143:F144"/>
    <mergeCell ref="G143:G144"/>
    <mergeCell ref="H143:H144"/>
    <mergeCell ref="I143:I144"/>
    <mergeCell ref="J143:J144"/>
    <mergeCell ref="K143:L143"/>
    <mergeCell ref="A147:E147"/>
    <mergeCell ref="L147:M147"/>
    <mergeCell ref="L148:M148"/>
    <mergeCell ref="C151:D151"/>
    <mergeCell ref="C152:D152"/>
    <mergeCell ref="A154:S154"/>
    <mergeCell ref="M143:N143"/>
    <mergeCell ref="O143:O144"/>
    <mergeCell ref="P143:P144"/>
    <mergeCell ref="Q143:Q144"/>
    <mergeCell ref="R143:R144"/>
    <mergeCell ref="S143:S144"/>
    <mergeCell ref="H151:I151"/>
    <mergeCell ref="A155:S155"/>
    <mergeCell ref="A156:S156"/>
    <mergeCell ref="A157:S157"/>
    <mergeCell ref="E159:S159"/>
    <mergeCell ref="E160:S160"/>
    <mergeCell ref="A162:A163"/>
    <mergeCell ref="B162:E162"/>
    <mergeCell ref="F162:F163"/>
    <mergeCell ref="G162:G163"/>
    <mergeCell ref="H162:H163"/>
    <mergeCell ref="C170:D170"/>
    <mergeCell ref="C171:D171"/>
    <mergeCell ref="A173:S173"/>
    <mergeCell ref="A174:S174"/>
    <mergeCell ref="A175:S175"/>
    <mergeCell ref="A176:S176"/>
    <mergeCell ref="Q162:Q163"/>
    <mergeCell ref="R162:R163"/>
    <mergeCell ref="S162:S163"/>
    <mergeCell ref="A166:E166"/>
    <mergeCell ref="L166:M166"/>
    <mergeCell ref="L167:M167"/>
    <mergeCell ref="I162:I163"/>
    <mergeCell ref="J162:J163"/>
    <mergeCell ref="K162:L162"/>
    <mergeCell ref="M162:N162"/>
    <mergeCell ref="O162:O163"/>
    <mergeCell ref="P162:P163"/>
    <mergeCell ref="H170:I170"/>
    <mergeCell ref="E178:S178"/>
    <mergeCell ref="E179:S179"/>
    <mergeCell ref="A181:A182"/>
    <mergeCell ref="B181:E181"/>
    <mergeCell ref="F181:F182"/>
    <mergeCell ref="G181:G182"/>
    <mergeCell ref="H181:H182"/>
    <mergeCell ref="I181:I182"/>
    <mergeCell ref="J181:J182"/>
    <mergeCell ref="K181:L181"/>
    <mergeCell ref="A185:E185"/>
    <mergeCell ref="L185:M185"/>
    <mergeCell ref="L186:M186"/>
    <mergeCell ref="C189:D189"/>
    <mergeCell ref="C190:D190"/>
    <mergeCell ref="A192:S192"/>
    <mergeCell ref="M181:N181"/>
    <mergeCell ref="O181:O182"/>
    <mergeCell ref="P181:P182"/>
    <mergeCell ref="Q181:Q182"/>
    <mergeCell ref="R181:R182"/>
    <mergeCell ref="S181:S182"/>
    <mergeCell ref="H189:I189"/>
    <mergeCell ref="A193:S193"/>
    <mergeCell ref="A194:S194"/>
    <mergeCell ref="A195:S195"/>
    <mergeCell ref="E197:S197"/>
    <mergeCell ref="E198:S198"/>
    <mergeCell ref="A200:A201"/>
    <mergeCell ref="B200:E200"/>
    <mergeCell ref="F200:F201"/>
    <mergeCell ref="G200:G201"/>
    <mergeCell ref="H200:H201"/>
    <mergeCell ref="C208:D208"/>
    <mergeCell ref="C209:D209"/>
    <mergeCell ref="Q200:Q201"/>
    <mergeCell ref="R200:R201"/>
    <mergeCell ref="S200:S201"/>
    <mergeCell ref="A204:E204"/>
    <mergeCell ref="L204:M204"/>
    <mergeCell ref="L205:M205"/>
    <mergeCell ref="I200:I201"/>
    <mergeCell ref="J200:J201"/>
    <mergeCell ref="K200:L200"/>
    <mergeCell ref="M200:N200"/>
    <mergeCell ref="O200:O201"/>
    <mergeCell ref="P200:P201"/>
    <mergeCell ref="H208:I208"/>
  </mergeCells>
  <pageMargins left="0.7" right="0.7" top="0.75" bottom="0.75" header="0.3" footer="0.3"/>
  <pageSetup paperSize="9" scale="54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эко-дом</vt:lpstr>
      <vt:lpstr>ТСЖ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Викторова Наталья Александровна</dc:creator>
  <cp:lastModifiedBy>1</cp:lastModifiedBy>
  <cp:lastPrinted>2021-03-22T06:19:34Z</cp:lastPrinted>
  <dcterms:created xsi:type="dcterms:W3CDTF">2016-06-20T07:21:08Z</dcterms:created>
  <dcterms:modified xsi:type="dcterms:W3CDTF">2021-04-13T04:04:12Z</dcterms:modified>
</cp:coreProperties>
</file>